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awthomas\Documents\DOF-Website\forms\resource\"/>
    </mc:Choice>
  </mc:AlternateContent>
  <xr:revisionPtr revIDLastSave="0" documentId="13_ncr:1_{0D41BE70-29A8-4EAB-8495-16204FF5E4B9}" xr6:coauthVersionLast="47" xr6:coauthVersionMax="47" xr10:uidLastSave="{00000000-0000-0000-0000-000000000000}"/>
  <bookViews>
    <workbookView xWindow="5724" yWindow="5724" windowWidth="17676" windowHeight="18600" tabRatio="909" xr2:uid="{00000000-000D-0000-FFFF-FFFF00000000}"/>
  </bookViews>
  <sheets>
    <sheet name="AFFIDAVIT" sheetId="17" r:id="rId1"/>
    <sheet name="PLEASE COMPLETE" sheetId="9" r:id="rId2"/>
    <sheet name="TO BE SIGNED AND SUBMITTED" sheetId="16" r:id="rId3"/>
    <sheet name="REVISION LOG" sheetId="18" r:id="rId4"/>
    <sheet name="SkipBlanks" sheetId="11" state="hidden" r:id="rId5"/>
    <sheet name="Validation" sheetId="4" state="hidden" r:id="rId6"/>
  </sheets>
  <definedNames>
    <definedName name="_xlnm._FilterDatabase" localSheetId="4" hidden="1">SkipBlanks!$E$2:$F$9</definedName>
    <definedName name="_xlnm._FilterDatabase" localSheetId="5" hidden="1">Validation!$A$1:$E$219</definedName>
    <definedName name="ACCESS_LVL">'PLEASE COMPLETE'!$N$26</definedName>
    <definedName name="AGENCY">'PLEASE COMPLETE'!$J$12</definedName>
    <definedName name="AKPAY">'PLEASE COMPLETE'!$C$62</definedName>
    <definedName name="AKSAS">'PLEASE COMPLETE'!$C$41</definedName>
    <definedName name="AKSASCONF">'PLEASE COMPLETE'!$F$46</definedName>
    <definedName name="AKSASPUB">'PLEASE COMPLETE'!$F$45</definedName>
    <definedName name="DIVISION">'PLEASE COMPLETE'!$O$12</definedName>
    <definedName name="DOA_ONLY">'PLEASE COMPLETE'!$AA$12</definedName>
    <definedName name="DOAOnlyList">IF(OR(AGENCY="02-DOA/DOP",AGENCY="02-DOA/DOF"),SEL_DOA_ONLY,"N/A")</definedName>
    <definedName name="EE_ID">'PLEASE COMPLETE'!$N$9</definedName>
    <definedName name="EE_NAME">'PLEASE COMPLETE'!$B$9</definedName>
    <definedName name="EE_PCN">'PLEASE COMPLETE'!$B$12</definedName>
    <definedName name="EE_USER_ID">'PLEASE COMPLETE'!$U$9</definedName>
    <definedName name="IRISFINPRO">'PLEASE COMPLETE'!$C$38</definedName>
    <definedName name="IRISHRM">'PLEASE COMPLETE'!$C$57</definedName>
    <definedName name="_xlnm.Print_Area" localSheetId="1">'PLEASE COMPLETE'!$A$1:$AF$69</definedName>
    <definedName name="_xlnm.Print_Area" localSheetId="2">'TO BE SIGNED AND SUBMITTED'!$A$4:$AH$60</definedName>
    <definedName name="_xlnm.Print_Titles" localSheetId="0">AFFIDAVIT!$1:$7</definedName>
    <definedName name="_xlnm.Print_Titles" localSheetId="2">'TO BE SIGNED AND SUBMITTED'!$4:$14</definedName>
    <definedName name="REQ_REASON">'PLEASE COMPLETE'!$N$20</definedName>
    <definedName name="REVISED">'REVISION LOG'!$B$5</definedName>
    <definedName name="SECURE_HRM">'PLEASE COMPLETE'!$C$52</definedName>
    <definedName name="SEL_ACCESS_LVL">Validation!$E$2:$E$5</definedName>
    <definedName name="SEL_AGENCY">Validation!$A$2:$A$24</definedName>
    <definedName name="SEL_DOA_ONLY">Validation!$G$2:$G$4</definedName>
    <definedName name="SEL_REQ_REASON">Validation!$D$2:$D$3</definedName>
    <definedName name="WPAK">'PLEASE COMPLETE'!$C$67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1" l="1"/>
  <c r="M5" i="11"/>
  <c r="M3" i="11" l="1"/>
  <c r="M4" i="11"/>
  <c r="W13" i="16"/>
  <c r="A60" i="16"/>
  <c r="C38" i="16"/>
  <c r="M16" i="11"/>
  <c r="C41" i="9"/>
  <c r="M15" i="11"/>
  <c r="X17" i="16"/>
  <c r="I2" i="11"/>
  <c r="G17" i="16"/>
  <c r="F13" i="16"/>
  <c r="W10" i="16"/>
  <c r="F12" i="16"/>
  <c r="F11" i="16"/>
  <c r="F10" i="16"/>
  <c r="H11" i="11"/>
  <c r="H12" i="11"/>
  <c r="H15" i="11"/>
  <c r="H7" i="11"/>
  <c r="H8" i="11"/>
  <c r="H13" i="11"/>
  <c r="H6" i="11"/>
  <c r="H16" i="11"/>
  <c r="H9" i="11"/>
  <c r="H10" i="11"/>
  <c r="H5" i="11"/>
  <c r="H14" i="11"/>
  <c r="H3" i="11"/>
  <c r="H4" i="11"/>
  <c r="I12" i="11" l="1"/>
  <c r="I11" i="11"/>
  <c r="I10" i="11"/>
  <c r="I9" i="11"/>
  <c r="I8" i="11"/>
  <c r="I7" i="11"/>
  <c r="I13" i="11"/>
  <c r="I16" i="11"/>
  <c r="I6" i="11"/>
  <c r="I15" i="11"/>
  <c r="I5" i="11"/>
  <c r="I14" i="11"/>
  <c r="I4" i="11"/>
  <c r="I3" i="11"/>
  <c r="A5" i="11"/>
  <c r="A3" i="11"/>
  <c r="A6" i="11"/>
  <c r="A9" i="11"/>
  <c r="A4" i="11"/>
  <c r="J7" i="11" l="1"/>
  <c r="T26" i="16" s="1"/>
  <c r="J10" i="11"/>
  <c r="T29" i="16" s="1"/>
  <c r="J11" i="11"/>
  <c r="T30" i="16" s="1"/>
  <c r="J12" i="11"/>
  <c r="T31" i="16" s="1"/>
  <c r="J14" i="11"/>
  <c r="T33" i="16" s="1"/>
  <c r="J15" i="11"/>
  <c r="J16" i="11"/>
  <c r="J8" i="11"/>
  <c r="T27" i="16" s="1"/>
  <c r="J9" i="11"/>
  <c r="T28" i="16" s="1"/>
  <c r="J13" i="11"/>
  <c r="T32" i="16" s="1"/>
  <c r="J3" i="11"/>
  <c r="T22" i="16" s="1"/>
  <c r="J4" i="11"/>
  <c r="T23" i="16" s="1"/>
  <c r="J5" i="11"/>
  <c r="T24" i="16" s="1"/>
  <c r="J6" i="11"/>
  <c r="T25" i="16" s="1"/>
  <c r="J2" i="11"/>
  <c r="T21" i="16" s="1"/>
  <c r="A7" i="11"/>
  <c r="AH60" i="16" l="1"/>
  <c r="B7" i="11" l="1"/>
  <c r="B6" i="11"/>
  <c r="B9" i="11"/>
  <c r="B5" i="11"/>
  <c r="B4" i="11"/>
  <c r="C3" i="4" l="1"/>
  <c r="C4" i="4"/>
  <c r="C5" i="4"/>
  <c r="C6" i="4"/>
  <c r="C7" i="4"/>
  <c r="C8" i="4"/>
  <c r="C9" i="4"/>
  <c r="C10" i="4"/>
  <c r="C11" i="4"/>
  <c r="C12" i="4"/>
  <c r="C13" i="4"/>
  <c r="C14" i="4"/>
  <c r="C15" i="4"/>
  <c r="C16" i="4"/>
  <c r="C17" i="4"/>
  <c r="C18" i="4"/>
  <c r="C19" i="4"/>
  <c r="C20" i="4"/>
  <c r="C24" i="4"/>
  <c r="C2" i="4"/>
  <c r="W11" i="16" l="1"/>
  <c r="B2" i="11" l="1"/>
  <c r="A8" i="11"/>
  <c r="B8" i="11" l="1"/>
  <c r="B3" i="11" l="1"/>
  <c r="C4" i="11" l="1"/>
  <c r="C7" i="11"/>
  <c r="B26" i="16" s="1"/>
  <c r="C9" i="11"/>
  <c r="B28" i="16" s="1"/>
  <c r="C8" i="11"/>
  <c r="B27" i="16" s="1"/>
  <c r="C5" i="11"/>
  <c r="C6" i="11"/>
  <c r="B25" i="16" s="1"/>
  <c r="C3" i="11"/>
  <c r="C2" i="11"/>
  <c r="B22" i="16" l="1"/>
  <c r="B24" i="16"/>
  <c r="B23" i="16"/>
  <c r="H1" i="11"/>
  <c r="B21" i="16"/>
  <c r="A1" i="11"/>
</calcChain>
</file>

<file path=xl/sharedStrings.xml><?xml version="1.0" encoding="utf-8"?>
<sst xmlns="http://schemas.openxmlformats.org/spreadsheetml/2006/main" count="212" uniqueCount="161">
  <si>
    <t>State of Alaska</t>
  </si>
  <si>
    <t>Department of Administration</t>
  </si>
  <si>
    <t>Questions? Contact</t>
  </si>
  <si>
    <t>USER INFORMATION</t>
  </si>
  <si>
    <t>Division</t>
  </si>
  <si>
    <t>Agency</t>
  </si>
  <si>
    <t>01-GOV</t>
  </si>
  <si>
    <t>SECURITY REQUEST</t>
  </si>
  <si>
    <t>02-DOA</t>
  </si>
  <si>
    <t>03-LAW</t>
  </si>
  <si>
    <t>04-DOR</t>
  </si>
  <si>
    <t>05-EED</t>
  </si>
  <si>
    <t>07-DOL</t>
  </si>
  <si>
    <t>08-CED</t>
  </si>
  <si>
    <t>09-MVA</t>
  </si>
  <si>
    <t>10-DNR</t>
  </si>
  <si>
    <t>11-DFG</t>
  </si>
  <si>
    <t>12-DPS</t>
  </si>
  <si>
    <t>18-DEC</t>
  </si>
  <si>
    <t>20-DOC</t>
  </si>
  <si>
    <t>25-DOT</t>
  </si>
  <si>
    <t>30-LEG</t>
  </si>
  <si>
    <t>41-ACS</t>
  </si>
  <si>
    <t>02-DOA/DOF</t>
  </si>
  <si>
    <t>DESCRIPTION</t>
  </si>
  <si>
    <t/>
  </si>
  <si>
    <t>PRINTED NAME</t>
  </si>
  <si>
    <t>SIGNATURE</t>
  </si>
  <si>
    <t>DATE</t>
  </si>
  <si>
    <t>AGENCY APPOINTING AUTHORITY / SECURITY CONTACT APPROVAL</t>
  </si>
  <si>
    <t>NAME</t>
  </si>
  <si>
    <t>ID</t>
  </si>
  <si>
    <t>Submit this form to:</t>
  </si>
  <si>
    <t>IRIS HRM</t>
  </si>
  <si>
    <t>REASON FOR REQUEST</t>
  </si>
  <si>
    <t>http://doa.alaska.gov/dof/forms/resource/Auth-Sec-Contacts.xlsx</t>
  </si>
  <si>
    <t>CONTINUE TO NEXT PAGE</t>
  </si>
  <si>
    <t>DOA.DOF.System.Security@alaska.gov</t>
  </si>
  <si>
    <t>REVISION LOG</t>
  </si>
  <si>
    <t>DESCRIPTION OF REVISION</t>
  </si>
  <si>
    <t>Request Reason</t>
  </si>
  <si>
    <r>
      <t xml:space="preserve">Please Print or Type / </t>
    </r>
    <r>
      <rPr>
        <b/>
        <i/>
        <sz val="11"/>
        <color rgb="FFFF0000"/>
        <rFont val="Calibri Light"/>
        <family val="2"/>
        <scheme val="major"/>
      </rPr>
      <t>*</t>
    </r>
    <r>
      <rPr>
        <i/>
        <sz val="11"/>
        <color theme="1"/>
        <rFont val="Calibri Light"/>
        <family val="2"/>
        <scheme val="major"/>
      </rPr>
      <t xml:space="preserve"> This field is required.</t>
    </r>
  </si>
  <si>
    <r>
      <t xml:space="preserve">Employee Name </t>
    </r>
    <r>
      <rPr>
        <b/>
        <sz val="11"/>
        <color rgb="FFFF0000"/>
        <rFont val="Calibri Light"/>
        <family val="2"/>
        <scheme val="major"/>
      </rPr>
      <t>*</t>
    </r>
  </si>
  <si>
    <r>
      <t xml:space="preserve">Employee ID Number </t>
    </r>
    <r>
      <rPr>
        <b/>
        <sz val="11"/>
        <color rgb="FFFF0000"/>
        <rFont val="Calibri Light"/>
        <family val="2"/>
        <scheme val="major"/>
      </rPr>
      <t>*</t>
    </r>
  </si>
  <si>
    <r>
      <t xml:space="preserve">Employee User ID (LDAP/AD) </t>
    </r>
    <r>
      <rPr>
        <b/>
        <sz val="11"/>
        <color rgb="FFFF0000"/>
        <rFont val="Calibri Light"/>
        <family val="2"/>
        <scheme val="major"/>
      </rPr>
      <t>*</t>
    </r>
  </si>
  <si>
    <r>
      <t xml:space="preserve">Employee PCN </t>
    </r>
    <r>
      <rPr>
        <b/>
        <sz val="11"/>
        <color rgb="FFFF0000"/>
        <rFont val="Calibri Light"/>
        <family val="2"/>
        <scheme val="major"/>
      </rPr>
      <t>*</t>
    </r>
  </si>
  <si>
    <r>
      <t xml:space="preserve">Select a Reason for this Request: </t>
    </r>
    <r>
      <rPr>
        <b/>
        <i/>
        <sz val="11"/>
        <color rgb="FFFF0000"/>
        <rFont val="Calibri Light"/>
        <family val="2"/>
        <scheme val="major"/>
      </rPr>
      <t>*</t>
    </r>
  </si>
  <si>
    <t>Division/Section</t>
  </si>
  <si>
    <t>02-DOA/DOP</t>
  </si>
  <si>
    <r>
      <t xml:space="preserve">Department </t>
    </r>
    <r>
      <rPr>
        <b/>
        <sz val="11"/>
        <color rgb="FFFF0000"/>
        <rFont val="Calibri Light"/>
        <family val="2"/>
        <scheme val="major"/>
      </rPr>
      <t>*</t>
    </r>
  </si>
  <si>
    <t>Dept</t>
  </si>
  <si>
    <t>26-FCS</t>
  </si>
  <si>
    <t>16-DOH</t>
  </si>
  <si>
    <r>
      <rPr>
        <b/>
        <i/>
        <sz val="11"/>
        <color rgb="FFFF0000"/>
        <rFont val="Calibri Light"/>
        <family val="2"/>
        <scheme val="major"/>
      </rPr>
      <t xml:space="preserve">Employee PCN </t>
    </r>
    <r>
      <rPr>
        <sz val="11"/>
        <color theme="1"/>
        <rFont val="Calibri Light"/>
        <family val="2"/>
        <scheme val="major"/>
      </rPr>
      <t>- If request is for a non-Employee user (Contractor). Please enter CONTRACTOR in this field.</t>
    </r>
  </si>
  <si>
    <r>
      <rPr>
        <b/>
        <i/>
        <sz val="11"/>
        <color rgb="FFFF0000"/>
        <rFont val="Calibri Light"/>
        <family val="2"/>
        <scheme val="major"/>
      </rPr>
      <t xml:space="preserve">Employee ID Number </t>
    </r>
    <r>
      <rPr>
        <sz val="11"/>
        <color theme="1"/>
        <rFont val="Calibri Light"/>
        <family val="2"/>
        <scheme val="major"/>
      </rPr>
      <t>- If request is for a non-Employee user (Contractor). Please enter CONTRACTOR in this field.</t>
    </r>
  </si>
  <si>
    <t>Division of Finance</t>
  </si>
  <si>
    <t>Agency Security Contact or Appointing Authority for Approval before sending to DOA DOF System Security for processing</t>
  </si>
  <si>
    <t>ALDER Affidavit and Security Request</t>
  </si>
  <si>
    <t>ACCESS LEVEL REQUESTED</t>
  </si>
  <si>
    <t>01-GOV/OMB</t>
  </si>
  <si>
    <t>UPDATE EXISTING ALDER SECURITY</t>
  </si>
  <si>
    <t>30-LEG/LAA</t>
  </si>
  <si>
    <t>30-LEG/LAU</t>
  </si>
  <si>
    <t>ACCESS LEVEL</t>
  </si>
  <si>
    <t>REPORT VIEWER (VIEW ONLY)</t>
  </si>
  <si>
    <t>INTERACTIVE USER</t>
  </si>
  <si>
    <t>REPORT DEVELOPER</t>
  </si>
  <si>
    <t>AGENCY ADVOCATE</t>
  </si>
  <si>
    <r>
      <t xml:space="preserve">Select Requested Access Level: </t>
    </r>
    <r>
      <rPr>
        <b/>
        <i/>
        <sz val="11"/>
        <color rgb="FFFF0000"/>
        <rFont val="Calibri Light"/>
        <family val="2"/>
        <scheme val="major"/>
      </rPr>
      <t>*</t>
    </r>
  </si>
  <si>
    <t>DATA SOURCE(S) REQUESTED</t>
  </si>
  <si>
    <t>REQUEST REASON</t>
  </si>
  <si>
    <t>IRIS Financial/Procurement</t>
  </si>
  <si>
    <t>AKSAS - Legacy Financial</t>
  </si>
  <si>
    <t>Unclassified (Public)</t>
  </si>
  <si>
    <t>Sensitive (Confidential)</t>
  </si>
  <si>
    <t>Select AKSAS Data Level:</t>
  </si>
  <si>
    <t>Secure Reports - HRM</t>
  </si>
  <si>
    <t>Limited Access Depending on User's Home Department</t>
  </si>
  <si>
    <t>Available to ALL ALDER Users</t>
  </si>
  <si>
    <t>AKPAY - Legacy Payroll</t>
  </si>
  <si>
    <t>Workplace Alaska - Legacy Recruitment</t>
  </si>
  <si>
    <t>Select this option to allow the user to INTERACTIVE USER access, plus:</t>
  </si>
  <si>
    <t>Select this option to allow the user to REPORT VIEWER Viewer access, plus:</t>
  </si>
  <si>
    <t>Select this option to allow the user to:</t>
  </si>
  <si>
    <t>Select this option to allow the user to REPORT DEVELOPER access, plus:</t>
  </si>
  <si>
    <t>Access Level Requested</t>
  </si>
  <si>
    <t>DATA SOURCES REQUESTED</t>
  </si>
  <si>
    <t>IRISFINPRO</t>
  </si>
  <si>
    <t>IRISHRM</t>
  </si>
  <si>
    <t>SECURE_HRM</t>
  </si>
  <si>
    <t>AKPAY</t>
  </si>
  <si>
    <t>WPAK</t>
  </si>
  <si>
    <t>SECURE REPORTS (HRM)</t>
  </si>
  <si>
    <t>AKSASCONF</t>
  </si>
  <si>
    <t>AKSASPUB</t>
  </si>
  <si>
    <t>WORKPLACE ALASKA</t>
  </si>
  <si>
    <t>CMC GROUPS (FOR DOF SYSTEMS SECURITY)</t>
  </si>
  <si>
    <t>ACCESS_LVL</t>
  </si>
  <si>
    <t>CMC GROUP</t>
  </si>
  <si>
    <t>4- Viewers</t>
  </si>
  <si>
    <t>3- Interactive Users</t>
  </si>
  <si>
    <t>2- Developers</t>
  </si>
  <si>
    <t>1- Agency Advocates</t>
  </si>
  <si>
    <t>F01- AKSAS Financial Access</t>
  </si>
  <si>
    <t>AGENCY</t>
  </si>
  <si>
    <t>F04- IRIS Financial Access</t>
  </si>
  <si>
    <t>S01- 0- Unclassified</t>
  </si>
  <si>
    <t>AKSAS</t>
  </si>
  <si>
    <t>F03- Workplace AK Access</t>
  </si>
  <si>
    <t>F05- IRIS HRM Access</t>
  </si>
  <si>
    <t>F02- AKPAY Payroll Access</t>
  </si>
  <si>
    <t>S02- 4- Sensitive</t>
  </si>
  <si>
    <t>SD08- AKSAS- Department of Commerce, Community and Economic Development</t>
  </si>
  <si>
    <t>SD01- AKSAS- Office of the Governor</t>
  </si>
  <si>
    <t>SD02- AKSAS- Department of Administration</t>
  </si>
  <si>
    <t>SD03- AKSAS- Department of Law</t>
  </si>
  <si>
    <t>SD04- AKSAS- Department of Revenue</t>
  </si>
  <si>
    <t>SD05- AKSAS- Department of Education and Early Development</t>
  </si>
  <si>
    <t>SD07- AKSAS- Department of Labor and Workforce Development</t>
  </si>
  <si>
    <t>SD09- AKSAS- Department of Military and Veteran's Affairs</t>
  </si>
  <si>
    <t>SD10- AKSAS- Department of Natural Resources</t>
  </si>
  <si>
    <t>SD11- AKSAS- Department of Fish &amp; Game</t>
  </si>
  <si>
    <t>SD12- AKSAS- Department of Public Safety</t>
  </si>
  <si>
    <t>SD18- AKSAS- Department of Environmental Conservation</t>
  </si>
  <si>
    <t>SD06- AKSAS- Department of Health and Social Services</t>
  </si>
  <si>
    <t>SD20- AKSAS- Department of Corrections</t>
  </si>
  <si>
    <t>SD25- AKSAS- Department of Transportation and Public Facilities</t>
  </si>
  <si>
    <t>SD31- AKSAS- Legislative Affairs Agency</t>
  </si>
  <si>
    <t>SD33- AKSAS- Division of Legislative Audit</t>
  </si>
  <si>
    <t>SD41- AKSAS- Alaska Court System</t>
  </si>
  <si>
    <t>DOA-DOF/DOP ONLY</t>
  </si>
  <si>
    <t>N/A</t>
  </si>
  <si>
    <r>
      <t xml:space="preserve">This page will automatically populate based on your selections on the preceding page. 
You </t>
    </r>
    <r>
      <rPr>
        <b/>
        <i/>
        <sz val="12"/>
        <rFont val="Calibri Light"/>
        <family val="2"/>
        <scheme val="major"/>
      </rPr>
      <t>do not</t>
    </r>
    <r>
      <rPr>
        <sz val="12"/>
        <rFont val="Calibri Light"/>
        <family val="2"/>
        <scheme val="major"/>
      </rPr>
      <t xml:space="preserve"> need to print the preceding pages, only this page is required to be submitted.
This form </t>
    </r>
    <r>
      <rPr>
        <b/>
        <u/>
        <sz val="12"/>
        <rFont val="Calibri Light"/>
        <family val="2"/>
        <scheme val="major"/>
      </rPr>
      <t>must</t>
    </r>
    <r>
      <rPr>
        <sz val="12"/>
        <rFont val="Calibri Light"/>
        <family val="2"/>
        <scheme val="major"/>
      </rPr>
      <t xml:space="preserve"> be signed by the Employee and the appropriate Agency Appointing Authority or Authorized Security Contact who will then send it to the DOA/DOF Systems Security group for processing. You may review a list of your agency contacts at:</t>
    </r>
  </si>
  <si>
    <t>EMPLOYEE (USER) SIGNATURE</t>
  </si>
  <si>
    <t>ADDITIONAL SIGNATURES (IF REQUIRED)</t>
  </si>
  <si>
    <t>If a restricted data source(s) is selected, the DOF Systems Security Team will work with authorized staff for additional approvals below.</t>
  </si>
  <si>
    <t>DOA-Division of Finance Payroll Manager Approval</t>
  </si>
  <si>
    <t>DOA-DOP EPIC Manager Approval</t>
  </si>
  <si>
    <t>REQUIRED if request data source is IRIS HRM or AKPAY.</t>
  </si>
  <si>
    <t>REQUIRED if request data source is Workplace Alaska.</t>
  </si>
  <si>
    <t>DOA Only</t>
  </si>
  <si>
    <t>ALDER USER AFFIDAVIT</t>
  </si>
  <si>
    <t>SEC. 11.56.860. MISUSE OF CONFIDENTIAL INFORMATION.</t>
  </si>
  <si>
    <t>SEC. 39.52.140. IMPROPER USE OR DISCLOSURE OF INFORMATION.</t>
  </si>
  <si>
    <t>SEC. 39.25.080. PERSONNEL RECORDS CONFIDENTIAL; EXCEPTIONS.</t>
  </si>
  <si>
    <t>Initial publication of ALDER Affidavit and Security Request.</t>
  </si>
  <si>
    <t>NEW ALDER USER REQUEST (ADD)</t>
  </si>
  <si>
    <t>32</t>
  </si>
  <si>
    <t>33</t>
  </si>
  <si>
    <t>D98 DOP</t>
  </si>
  <si>
    <t>DOA ONLY</t>
  </si>
  <si>
    <t>D99 DOF</t>
  </si>
  <si>
    <t>REPORT VIEWER
(VIEW ONLY)</t>
  </si>
  <si>
    <t xml:space="preserve">
</t>
  </si>
  <si>
    <t>AKSAS PUBLIC/UNCLASSIFIED</t>
  </si>
  <si>
    <t>AKSAS SENSITIVE/CONFIDENTIAL</t>
  </si>
  <si>
    <t>IRIS FINANCIAL/PROCUREMENT</t>
  </si>
  <si>
    <t>Employee Name</t>
  </si>
  <si>
    <t>Employee ID No.</t>
  </si>
  <si>
    <t>Employee PCN</t>
  </si>
  <si>
    <t>Employee User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</si>
</sst>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51" x14ac:knownFonts="1">
    <font>
      <sz val="11"/>
      <color theme="1"/>
      <name val="Calibri"/>
      <family val="2"/>
      <scheme val="minor"/>
    </font>
    <font>
      <u/>
      <sz val="11"/>
      <color theme="10"/>
      <name val="Calibri"/>
      <family val="2"/>
      <scheme val="minor"/>
    </font>
    <font>
      <b/>
      <i/>
      <sz val="11"/>
      <color theme="1"/>
      <name val="Calibri"/>
      <family val="2"/>
      <scheme val="minor"/>
    </font>
    <font>
      <b/>
      <sz val="11"/>
      <color theme="1"/>
      <name val="Calibri"/>
      <family val="2"/>
      <scheme val="minor"/>
    </font>
    <font>
      <sz val="10"/>
      <color rgb="FF333333"/>
      <name val="Verdana"/>
      <family val="2"/>
    </font>
    <font>
      <b/>
      <i/>
      <u/>
      <sz val="11"/>
      <color theme="1"/>
      <name val="Calibri"/>
      <family val="2"/>
      <scheme val="minor"/>
    </font>
    <font>
      <sz val="10"/>
      <name val="Arial"/>
      <family val="2"/>
    </font>
    <font>
      <b/>
      <sz val="11"/>
      <name val="Calibri"/>
      <family val="2"/>
      <scheme val="minor"/>
    </font>
    <font>
      <b/>
      <sz val="14"/>
      <name val="Calibri"/>
      <family val="2"/>
      <scheme val="minor"/>
    </font>
    <font>
      <b/>
      <sz val="12"/>
      <name val="Calibri"/>
      <family val="2"/>
      <scheme val="minor"/>
    </font>
    <font>
      <b/>
      <sz val="14"/>
      <name val="Calibri Light"/>
      <family val="2"/>
      <scheme val="major"/>
    </font>
    <font>
      <b/>
      <sz val="24"/>
      <color theme="0"/>
      <name val="Calibri Light"/>
      <family val="2"/>
      <scheme val="major"/>
    </font>
    <font>
      <b/>
      <sz val="12"/>
      <name val="Calibri Light"/>
      <family val="2"/>
      <scheme val="major"/>
    </font>
    <font>
      <b/>
      <sz val="14"/>
      <color theme="0"/>
      <name val="Calibri Light"/>
      <family val="2"/>
      <scheme val="major"/>
    </font>
    <font>
      <b/>
      <sz val="11"/>
      <name val="Calibri Light"/>
      <family val="2"/>
      <scheme val="major"/>
    </font>
    <font>
      <sz val="11"/>
      <name val="Calibri Light"/>
      <family val="2"/>
      <scheme val="major"/>
    </font>
    <font>
      <sz val="11"/>
      <color theme="1"/>
      <name val="Calibri Light"/>
      <family val="2"/>
      <scheme val="major"/>
    </font>
    <font>
      <b/>
      <sz val="16"/>
      <color theme="1"/>
      <name val="Calibri Light"/>
      <family val="2"/>
      <scheme val="major"/>
    </font>
    <font>
      <b/>
      <sz val="12"/>
      <color theme="1"/>
      <name val="Calibri Light"/>
      <family val="2"/>
      <scheme val="major"/>
    </font>
    <font>
      <b/>
      <i/>
      <sz val="11"/>
      <color rgb="FFFF0000"/>
      <name val="Calibri Light"/>
      <family val="2"/>
      <scheme val="major"/>
    </font>
    <font>
      <i/>
      <sz val="11"/>
      <color theme="1"/>
      <name val="Calibri Light"/>
      <family val="2"/>
      <scheme val="major"/>
    </font>
    <font>
      <b/>
      <i/>
      <u/>
      <sz val="11"/>
      <color theme="10"/>
      <name val="Calibri Light"/>
      <family val="2"/>
      <scheme val="major"/>
    </font>
    <font>
      <b/>
      <sz val="11"/>
      <color theme="1"/>
      <name val="Calibri Light"/>
      <family val="2"/>
      <scheme val="major"/>
    </font>
    <font>
      <b/>
      <i/>
      <sz val="11"/>
      <color theme="1"/>
      <name val="Calibri Light"/>
      <family val="2"/>
      <scheme val="major"/>
    </font>
    <font>
      <sz val="10"/>
      <color theme="1"/>
      <name val="Calibri Light"/>
      <family val="2"/>
      <scheme val="major"/>
    </font>
    <font>
      <b/>
      <sz val="12"/>
      <color theme="0"/>
      <name val="Calibri Light"/>
      <family val="2"/>
      <scheme val="major"/>
    </font>
    <font>
      <b/>
      <i/>
      <sz val="10"/>
      <color rgb="FFFF0000"/>
      <name val="Calibri Light"/>
      <family val="2"/>
      <scheme val="major"/>
    </font>
    <font>
      <b/>
      <sz val="10"/>
      <color theme="1"/>
      <name val="Calibri Light"/>
      <family val="2"/>
      <scheme val="major"/>
    </font>
    <font>
      <b/>
      <sz val="11"/>
      <color rgb="FFFF0000"/>
      <name val="Calibri Light"/>
      <family val="2"/>
      <scheme val="major"/>
    </font>
    <font>
      <b/>
      <sz val="11"/>
      <color theme="0"/>
      <name val="Calibri Light"/>
      <family val="2"/>
      <scheme val="major"/>
    </font>
    <font>
      <b/>
      <u/>
      <sz val="11"/>
      <color theme="10"/>
      <name val="Calibri Light"/>
      <family val="2"/>
      <scheme val="major"/>
    </font>
    <font>
      <sz val="12"/>
      <color theme="1"/>
      <name val="Calibri Light"/>
      <family val="2"/>
      <scheme val="major"/>
    </font>
    <font>
      <sz val="12"/>
      <name val="Calibri Light"/>
      <family val="2"/>
      <scheme val="major"/>
    </font>
    <font>
      <b/>
      <sz val="10"/>
      <name val="Calibri Light"/>
      <family val="2"/>
      <scheme val="major"/>
    </font>
    <font>
      <sz val="9"/>
      <color theme="1"/>
      <name val="Calibri Light"/>
      <family val="2"/>
      <scheme val="major"/>
    </font>
    <font>
      <b/>
      <i/>
      <sz val="12"/>
      <name val="Calibri Light"/>
      <family val="2"/>
      <scheme val="major"/>
    </font>
    <font>
      <b/>
      <u/>
      <sz val="12"/>
      <name val="Calibri Light"/>
      <family val="2"/>
      <scheme val="major"/>
    </font>
    <font>
      <sz val="11"/>
      <color theme="0"/>
      <name val="Calibri Light"/>
      <family val="2"/>
      <scheme val="major"/>
    </font>
    <font>
      <sz val="10"/>
      <color theme="0"/>
      <name val="Calibri Light"/>
      <family val="2"/>
      <scheme val="major"/>
    </font>
    <font>
      <sz val="12"/>
      <color theme="0"/>
      <name val="Calibri Light"/>
      <family val="2"/>
      <scheme val="major"/>
    </font>
    <font>
      <b/>
      <i/>
      <sz val="16"/>
      <color theme="1"/>
      <name val="Calibri Light"/>
      <family val="2"/>
      <scheme val="major"/>
    </font>
    <font>
      <sz val="10.5"/>
      <color theme="1"/>
      <name val="Calibri Light"/>
      <family val="2"/>
      <scheme val="major"/>
    </font>
    <font>
      <sz val="16"/>
      <color theme="1"/>
      <name val="Calibri Light"/>
      <family val="2"/>
      <scheme val="major"/>
    </font>
    <font>
      <u/>
      <sz val="9"/>
      <color theme="10"/>
      <name val="Calibri Light"/>
      <family val="2"/>
      <scheme val="major"/>
    </font>
    <font>
      <i/>
      <u/>
      <sz val="9"/>
      <color theme="10"/>
      <name val="Calibri Light"/>
      <family val="2"/>
      <scheme val="major"/>
    </font>
    <font>
      <sz val="9"/>
      <color rgb="FFFF0000"/>
      <name val="Calibri Light"/>
      <family val="2"/>
      <scheme val="major"/>
    </font>
    <font>
      <sz val="9"/>
      <color theme="0"/>
      <name val="Calibri Light"/>
      <family val="2"/>
      <scheme val="major"/>
    </font>
    <font>
      <b/>
      <i/>
      <u/>
      <sz val="11"/>
      <color theme="10"/>
      <name val="Calibri"/>
      <family val="2"/>
      <scheme val="minor"/>
    </font>
    <font>
      <b/>
      <i/>
      <sz val="11"/>
      <color theme="0"/>
      <name val="Calibri Light"/>
      <family val="2"/>
      <scheme val="major"/>
    </font>
    <font>
      <b/>
      <sz val="12"/>
      <color rgb="FF002060"/>
      <name val="Calibri Light"/>
      <family val="2"/>
      <scheme val="major"/>
    </font>
    <font>
      <b/>
      <sz val="13"/>
      <color theme="0"/>
      <name val="Calibri Light"/>
      <family val="2"/>
      <scheme val="major"/>
    </font>
  </fonts>
  <fills count="14">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8"/>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249977111117893"/>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medium">
        <color rgb="FFFF0000"/>
      </left>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xf numFmtId="0" fontId="6" fillId="0" borderId="0"/>
  </cellStyleXfs>
  <cellXfs count="157">
    <xf numFmtId="0" fontId="0" fillId="0" borderId="0" xfId="0"/>
    <xf numFmtId="0" fontId="4" fillId="0" borderId="0" xfId="0" applyFont="1" applyProtection="1">
      <protection hidden="1"/>
    </xf>
    <xf numFmtId="0" fontId="0" fillId="0" borderId="0" xfId="0" applyProtection="1">
      <protection hidden="1"/>
    </xf>
    <xf numFmtId="0" fontId="3" fillId="0" borderId="0" xfId="0" applyFont="1" applyProtection="1">
      <protection hidden="1"/>
    </xf>
    <xf numFmtId="0" fontId="4" fillId="4" borderId="0" xfId="0" applyFont="1" applyFill="1" applyProtection="1">
      <protection hidden="1"/>
    </xf>
    <xf numFmtId="0" fontId="5" fillId="0" borderId="0" xfId="0" applyFont="1" applyProtection="1">
      <protection hidden="1"/>
    </xf>
    <xf numFmtId="0" fontId="0" fillId="3" borderId="0" xfId="0" applyFill="1" applyProtection="1">
      <protection hidden="1"/>
    </xf>
    <xf numFmtId="0" fontId="4" fillId="6" borderId="0" xfId="0" applyFont="1" applyFill="1" applyProtection="1">
      <protection hidden="1"/>
    </xf>
    <xf numFmtId="0" fontId="8" fillId="0" borderId="0" xfId="2" applyFont="1"/>
    <xf numFmtId="0" fontId="9" fillId="0" borderId="0" xfId="2" applyFont="1"/>
    <xf numFmtId="0" fontId="7" fillId="0" borderId="0" xfId="2" applyFont="1"/>
    <xf numFmtId="0" fontId="10" fillId="0" borderId="0" xfId="2" applyFont="1"/>
    <xf numFmtId="0" fontId="12" fillId="0" borderId="0" xfId="2" applyFont="1"/>
    <xf numFmtId="0" fontId="13" fillId="7" borderId="0" xfId="2" applyFont="1" applyFill="1"/>
    <xf numFmtId="0" fontId="14" fillId="0" borderId="0" xfId="2" applyFont="1"/>
    <xf numFmtId="164" fontId="14" fillId="0" borderId="0" xfId="2" applyNumberFormat="1" applyFont="1" applyAlignment="1">
      <alignment horizontal="left" vertical="top"/>
    </xf>
    <xf numFmtId="14" fontId="15" fillId="0" borderId="0" xfId="2" applyNumberFormat="1" applyFont="1" applyAlignment="1">
      <alignment vertical="top" wrapText="1"/>
    </xf>
    <xf numFmtId="0" fontId="16" fillId="0" borderId="0" xfId="0" applyFont="1" applyProtection="1">
      <protection hidden="1"/>
    </xf>
    <xf numFmtId="0" fontId="17" fillId="0" borderId="0" xfId="0" applyFont="1" applyProtection="1">
      <protection hidden="1"/>
    </xf>
    <xf numFmtId="0" fontId="18" fillId="0" borderId="0" xfId="0" applyFont="1" applyProtection="1">
      <protection hidden="1"/>
    </xf>
    <xf numFmtId="0" fontId="17" fillId="0" borderId="0" xfId="0" applyFont="1" applyAlignment="1" applyProtection="1">
      <alignment horizontal="right"/>
      <protection hidden="1"/>
    </xf>
    <xf numFmtId="0" fontId="19" fillId="0" borderId="0" xfId="0" applyFont="1" applyAlignment="1" applyProtection="1">
      <alignment horizontal="right"/>
      <protection hidden="1"/>
    </xf>
    <xf numFmtId="0" fontId="20" fillId="0" borderId="0" xfId="0" applyFont="1" applyProtection="1">
      <protection hidden="1"/>
    </xf>
    <xf numFmtId="0" fontId="24" fillId="0" borderId="0" xfId="0" applyFont="1" applyProtection="1">
      <protection hidden="1"/>
    </xf>
    <xf numFmtId="0" fontId="24" fillId="0" borderId="0" xfId="0" applyFont="1" applyAlignment="1" applyProtection="1">
      <alignment horizontal="left" indent="1"/>
      <protection hidden="1"/>
    </xf>
    <xf numFmtId="0" fontId="16" fillId="0" borderId="0" xfId="0" applyFont="1"/>
    <xf numFmtId="0" fontId="31" fillId="0" borderId="0" xfId="0" applyFont="1" applyProtection="1">
      <protection hidden="1"/>
    </xf>
    <xf numFmtId="0" fontId="16" fillId="0" borderId="0" xfId="0" applyFont="1" applyAlignment="1" applyProtection="1">
      <alignment vertical="top" wrapText="1"/>
      <protection hidden="1"/>
    </xf>
    <xf numFmtId="0" fontId="37" fillId="0" borderId="0" xfId="0" applyFont="1" applyProtection="1">
      <protection hidden="1"/>
    </xf>
    <xf numFmtId="0" fontId="26" fillId="0" borderId="0" xfId="0" applyFont="1" applyAlignment="1" applyProtection="1">
      <alignment horizontal="right"/>
      <protection hidden="1"/>
    </xf>
    <xf numFmtId="0" fontId="27" fillId="0" borderId="0" xfId="0" applyFont="1" applyAlignment="1" applyProtection="1">
      <alignment horizontal="right"/>
      <protection hidden="1"/>
    </xf>
    <xf numFmtId="0" fontId="38" fillId="0" borderId="0" xfId="0" applyFont="1" applyProtection="1">
      <protection hidden="1"/>
    </xf>
    <xf numFmtId="0" fontId="34" fillId="0" borderId="0" xfId="0" applyFont="1" applyProtection="1">
      <protection hidden="1"/>
    </xf>
    <xf numFmtId="0" fontId="31" fillId="0" borderId="0" xfId="0" applyFont="1" applyAlignment="1" applyProtection="1">
      <alignment horizontal="left" vertical="top" wrapText="1"/>
      <protection hidden="1"/>
    </xf>
    <xf numFmtId="0" fontId="22" fillId="0" borderId="0" xfId="0" applyFont="1" applyAlignment="1" applyProtection="1">
      <alignment vertical="top"/>
      <protection hidden="1"/>
    </xf>
    <xf numFmtId="0" fontId="39" fillId="0" borderId="0" xfId="0" applyFont="1" applyProtection="1">
      <protection hidden="1"/>
    </xf>
    <xf numFmtId="0" fontId="23" fillId="0" borderId="0" xfId="0" applyFont="1"/>
    <xf numFmtId="0" fontId="16" fillId="0" borderId="0" xfId="0" applyFont="1" applyAlignment="1">
      <alignment vertical="top" wrapText="1"/>
    </xf>
    <xf numFmtId="49" fontId="0" fillId="0" borderId="0" xfId="0" applyNumberFormat="1" applyProtection="1">
      <protection hidden="1"/>
    </xf>
    <xf numFmtId="0" fontId="14" fillId="0" borderId="0" xfId="1" applyFont="1" applyAlignment="1" applyProtection="1">
      <alignment horizontal="right"/>
      <protection hidden="1"/>
    </xf>
    <xf numFmtId="0" fontId="33" fillId="0" borderId="0" xfId="1" applyFont="1" applyAlignment="1" applyProtection="1">
      <alignment horizontal="right"/>
      <protection hidden="1"/>
    </xf>
    <xf numFmtId="0" fontId="43" fillId="0" borderId="0" xfId="1" applyFont="1" applyAlignment="1" applyProtection="1">
      <alignment horizontal="center"/>
      <protection hidden="1"/>
    </xf>
    <xf numFmtId="0" fontId="44" fillId="0" borderId="0" xfId="1" applyFont="1" applyAlignment="1" applyProtection="1">
      <alignment horizontal="center"/>
      <protection hidden="1"/>
    </xf>
    <xf numFmtId="0" fontId="34" fillId="0" borderId="0" xfId="0" applyFont="1" applyAlignment="1" applyProtection="1">
      <alignment horizontal="center"/>
      <protection hidden="1"/>
    </xf>
    <xf numFmtId="0" fontId="34" fillId="0" borderId="0" xfId="0" applyFont="1" applyAlignment="1" applyProtection="1">
      <alignment horizontal="right"/>
      <protection hidden="1"/>
    </xf>
    <xf numFmtId="0" fontId="45" fillId="0" borderId="0" xfId="0" applyFont="1" applyProtection="1">
      <protection hidden="1"/>
    </xf>
    <xf numFmtId="0" fontId="46" fillId="0" borderId="0" xfId="0" applyFont="1" applyProtection="1">
      <protection hidden="1"/>
    </xf>
    <xf numFmtId="0" fontId="21" fillId="0" borderId="0" xfId="1" applyFont="1" applyAlignment="1" applyProtection="1">
      <alignment horizontal="right"/>
      <protection hidden="1"/>
    </xf>
    <xf numFmtId="0" fontId="17" fillId="0" borderId="0" xfId="0" applyFont="1" applyAlignment="1" applyProtection="1">
      <alignment horizontal="left" indent="1"/>
      <protection hidden="1"/>
    </xf>
    <xf numFmtId="0" fontId="18" fillId="0" borderId="0" xfId="0" applyFont="1" applyAlignment="1" applyProtection="1">
      <alignment horizontal="left" indent="1"/>
      <protection hidden="1"/>
    </xf>
    <xf numFmtId="0" fontId="21" fillId="0" borderId="0" xfId="1" applyFont="1" applyAlignment="1" applyProtection="1">
      <alignment horizontal="center" wrapText="1"/>
      <protection hidden="1"/>
    </xf>
    <xf numFmtId="0" fontId="22" fillId="0" borderId="0" xfId="0" applyFont="1" applyAlignment="1" applyProtection="1">
      <alignment horizontal="right"/>
      <protection hidden="1"/>
    </xf>
    <xf numFmtId="0" fontId="14" fillId="0" borderId="0" xfId="0" applyFont="1" applyAlignment="1" applyProtection="1">
      <alignment horizontal="right"/>
      <protection hidden="1"/>
    </xf>
    <xf numFmtId="49" fontId="0" fillId="0" borderId="9" xfId="0" applyNumberFormat="1" applyBorder="1"/>
    <xf numFmtId="0" fontId="22" fillId="0" borderId="0" xfId="0" applyFont="1" applyAlignment="1">
      <alignment horizontal="right"/>
    </xf>
    <xf numFmtId="0" fontId="16" fillId="0" borderId="1" xfId="0" applyFont="1" applyBorder="1"/>
    <xf numFmtId="0" fontId="22" fillId="9" borderId="2" xfId="0" applyFont="1" applyFill="1" applyBorder="1" applyAlignment="1" applyProtection="1">
      <alignment horizontal="center"/>
      <protection locked="0"/>
    </xf>
    <xf numFmtId="0" fontId="42" fillId="0" borderId="0" xfId="0" applyFont="1"/>
    <xf numFmtId="0" fontId="17" fillId="0" borderId="0" xfId="0" applyFont="1"/>
    <xf numFmtId="0" fontId="22" fillId="0" borderId="0" xfId="0" applyFont="1"/>
    <xf numFmtId="0" fontId="19" fillId="0" borderId="0" xfId="0" applyFont="1" applyAlignment="1">
      <alignment horizontal="right"/>
    </xf>
    <xf numFmtId="0" fontId="20" fillId="0" borderId="0" xfId="0" applyFont="1"/>
    <xf numFmtId="0" fontId="16" fillId="0" borderId="0" xfId="0" applyFont="1" applyAlignment="1">
      <alignment wrapText="1"/>
    </xf>
    <xf numFmtId="0" fontId="23" fillId="0" borderId="0" xfId="0" applyFont="1" applyAlignment="1">
      <alignment horizontal="right"/>
    </xf>
    <xf numFmtId="0" fontId="48" fillId="10" borderId="22" xfId="0" applyFont="1" applyFill="1" applyBorder="1"/>
    <xf numFmtId="0" fontId="48" fillId="10" borderId="16" xfId="0" applyFont="1" applyFill="1" applyBorder="1"/>
    <xf numFmtId="0" fontId="48" fillId="10" borderId="16" xfId="0" applyFont="1" applyFill="1" applyBorder="1" applyAlignment="1">
      <alignment horizontal="right"/>
    </xf>
    <xf numFmtId="0" fontId="48" fillId="10" borderId="23" xfId="0" applyFont="1" applyFill="1" applyBorder="1"/>
    <xf numFmtId="0" fontId="16" fillId="0" borderId="1" xfId="0" applyFont="1" applyBorder="1" applyAlignment="1">
      <alignment wrapText="1"/>
    </xf>
    <xf numFmtId="0" fontId="22" fillId="0" borderId="0" xfId="0" applyFont="1" applyAlignment="1">
      <alignment horizontal="left" indent="1"/>
    </xf>
    <xf numFmtId="0" fontId="22" fillId="0" borderId="0" xfId="0" applyFont="1" applyAlignment="1">
      <alignment horizontal="left" vertical="top" indent="1"/>
    </xf>
    <xf numFmtId="0" fontId="16" fillId="0" borderId="1" xfId="0" applyFont="1" applyBorder="1" applyAlignment="1">
      <alignment vertical="top" wrapText="1"/>
    </xf>
    <xf numFmtId="0" fontId="29" fillId="0" borderId="0" xfId="0" applyFont="1" applyAlignment="1">
      <alignment horizontal="center"/>
    </xf>
    <xf numFmtId="0" fontId="0" fillId="0" borderId="0" xfId="0" quotePrefix="1" applyProtection="1">
      <protection hidden="1"/>
    </xf>
    <xf numFmtId="49" fontId="0" fillId="0" borderId="0" xfId="0" applyNumberFormat="1"/>
    <xf numFmtId="0" fontId="2" fillId="0" borderId="24" xfId="0" applyFont="1" applyBorder="1"/>
    <xf numFmtId="0" fontId="2" fillId="0" borderId="25" xfId="0" applyFont="1" applyBorder="1"/>
    <xf numFmtId="0" fontId="0" fillId="0" borderId="26" xfId="0" applyBorder="1"/>
    <xf numFmtId="49" fontId="0" fillId="0" borderId="27" xfId="0" applyNumberFormat="1" applyBorder="1"/>
    <xf numFmtId="49" fontId="0" fillId="0" borderId="28" xfId="0" applyNumberFormat="1" applyBorder="1"/>
    <xf numFmtId="49" fontId="0" fillId="0" borderId="29" xfId="0" applyNumberFormat="1" applyBorder="1"/>
    <xf numFmtId="49" fontId="0" fillId="0" borderId="30" xfId="0" applyNumberFormat="1" applyBorder="1"/>
    <xf numFmtId="49" fontId="2" fillId="0" borderId="24" xfId="0" applyNumberFormat="1" applyFont="1" applyBorder="1"/>
    <xf numFmtId="0" fontId="0" fillId="0" borderId="9" xfId="0" applyBorder="1"/>
    <xf numFmtId="0" fontId="0" fillId="0" borderId="30" xfId="0" applyBorder="1"/>
    <xf numFmtId="0" fontId="2" fillId="0" borderId="26" xfId="0" applyFont="1" applyBorder="1"/>
    <xf numFmtId="0" fontId="19" fillId="0" borderId="0" xfId="0" applyFont="1" applyAlignment="1">
      <alignment wrapText="1"/>
    </xf>
    <xf numFmtId="0" fontId="13" fillId="13" borderId="0" xfId="0" applyFont="1" applyFill="1" applyAlignment="1" applyProtection="1">
      <alignment horizontal="center"/>
      <protection hidden="1"/>
    </xf>
    <xf numFmtId="0" fontId="21" fillId="0" borderId="0" xfId="1" applyFont="1" applyAlignment="1" applyProtection="1">
      <alignment horizontal="right" vertical="top"/>
      <protection hidden="1"/>
    </xf>
    <xf numFmtId="0" fontId="13" fillId="2" borderId="0" xfId="0" applyFont="1" applyFill="1" applyAlignment="1" applyProtection="1">
      <alignment horizontal="center"/>
      <protection hidden="1"/>
    </xf>
    <xf numFmtId="0" fontId="16" fillId="0" borderId="0" xfId="0" applyFont="1" applyAlignment="1" applyProtection="1">
      <alignment wrapText="1"/>
      <protection hidden="1"/>
    </xf>
    <xf numFmtId="0" fontId="16" fillId="0" borderId="0" xfId="0" applyFont="1" applyProtection="1">
      <protection hidden="1"/>
    </xf>
    <xf numFmtId="0" fontId="16" fillId="0" borderId="0" xfId="0" applyFont="1" applyAlignment="1">
      <alignment vertical="top" wrapText="1"/>
    </xf>
    <xf numFmtId="0" fontId="23" fillId="8" borderId="0" xfId="0" applyFont="1" applyFill="1" applyAlignment="1">
      <alignment horizontal="center"/>
    </xf>
    <xf numFmtId="0" fontId="41" fillId="3" borderId="13" xfId="0" applyFont="1" applyFill="1" applyBorder="1" applyAlignment="1" applyProtection="1">
      <alignment horizontal="left" indent="1"/>
      <protection locked="0"/>
    </xf>
    <xf numFmtId="0" fontId="41" fillId="3" borderId="14" xfId="0" applyFont="1" applyFill="1" applyBorder="1" applyAlignment="1" applyProtection="1">
      <alignment horizontal="left" indent="1"/>
      <protection locked="0"/>
    </xf>
    <xf numFmtId="0" fontId="41" fillId="3" borderId="15" xfId="0" applyFont="1" applyFill="1" applyBorder="1" applyAlignment="1" applyProtection="1">
      <alignment horizontal="left" indent="1"/>
      <protection locked="0"/>
    </xf>
    <xf numFmtId="0" fontId="16" fillId="0" borderId="0" xfId="0" applyFont="1" applyAlignment="1">
      <alignment wrapText="1"/>
    </xf>
    <xf numFmtId="0" fontId="16" fillId="11" borderId="22" xfId="0" applyFont="1" applyFill="1" applyBorder="1" applyAlignment="1">
      <alignment vertical="top"/>
    </xf>
    <xf numFmtId="0" fontId="16" fillId="11" borderId="16" xfId="0" applyFont="1" applyFill="1" applyBorder="1" applyAlignment="1">
      <alignment vertical="top"/>
    </xf>
    <xf numFmtId="0" fontId="16" fillId="11" borderId="23" xfId="0" applyFont="1" applyFill="1" applyBorder="1" applyAlignment="1">
      <alignment vertical="top"/>
    </xf>
    <xf numFmtId="0" fontId="16" fillId="11" borderId="17" xfId="0" applyFont="1" applyFill="1" applyBorder="1" applyAlignment="1">
      <alignment vertical="top" wrapText="1"/>
    </xf>
    <xf numFmtId="0" fontId="16" fillId="11" borderId="18" xfId="0" applyFont="1" applyFill="1" applyBorder="1" applyAlignment="1">
      <alignment vertical="top" wrapText="1"/>
    </xf>
    <xf numFmtId="0" fontId="16" fillId="11" borderId="19" xfId="0" applyFont="1" applyFill="1" applyBorder="1" applyAlignment="1">
      <alignment vertical="top" wrapText="1"/>
    </xf>
    <xf numFmtId="0" fontId="25" fillId="2" borderId="0" xfId="0" applyFont="1" applyFill="1" applyAlignment="1">
      <alignment horizontal="center"/>
    </xf>
    <xf numFmtId="0" fontId="16" fillId="0" borderId="17" xfId="0" applyFont="1" applyBorder="1" applyAlignment="1">
      <alignment vertical="top" wrapText="1"/>
    </xf>
    <xf numFmtId="0" fontId="16" fillId="0" borderId="18" xfId="0" applyFont="1" applyBorder="1" applyAlignment="1">
      <alignment vertical="top" wrapText="1"/>
    </xf>
    <xf numFmtId="0" fontId="16" fillId="0" borderId="19" xfId="0" applyFont="1" applyBorder="1" applyAlignment="1">
      <alignment vertical="top" wrapText="1"/>
    </xf>
    <xf numFmtId="49" fontId="22" fillId="0" borderId="20" xfId="0" applyNumberFormat="1" applyFont="1" applyBorder="1" applyAlignment="1">
      <alignment vertical="top" wrapText="1"/>
    </xf>
    <xf numFmtId="49" fontId="22" fillId="0" borderId="0" xfId="0" applyNumberFormat="1" applyFont="1" applyAlignment="1">
      <alignment vertical="top"/>
    </xf>
    <xf numFmtId="49" fontId="22" fillId="0" borderId="21" xfId="0" applyNumberFormat="1" applyFont="1" applyBorder="1" applyAlignment="1">
      <alignment vertical="top"/>
    </xf>
    <xf numFmtId="49" fontId="22" fillId="11" borderId="17" xfId="0" applyNumberFormat="1" applyFont="1" applyFill="1" applyBorder="1" applyAlignment="1">
      <alignment vertical="top"/>
    </xf>
    <xf numFmtId="49" fontId="22" fillId="11" borderId="18" xfId="0" applyNumberFormat="1" applyFont="1" applyFill="1" applyBorder="1" applyAlignment="1">
      <alignment vertical="top"/>
    </xf>
    <xf numFmtId="49" fontId="22" fillId="11" borderId="19" xfId="0" applyNumberFormat="1" applyFont="1" applyFill="1" applyBorder="1" applyAlignment="1">
      <alignment vertical="top"/>
    </xf>
    <xf numFmtId="49" fontId="22" fillId="0" borderId="17" xfId="0" applyNumberFormat="1" applyFont="1" applyBorder="1" applyAlignment="1">
      <alignment vertical="top"/>
    </xf>
    <xf numFmtId="49" fontId="22" fillId="0" borderId="18" xfId="0" applyNumberFormat="1" applyFont="1" applyBorder="1" applyAlignment="1">
      <alignment vertical="top"/>
    </xf>
    <xf numFmtId="49" fontId="22" fillId="0" borderId="19" xfId="0" applyNumberFormat="1" applyFont="1" applyBorder="1" applyAlignment="1">
      <alignment vertical="top"/>
    </xf>
    <xf numFmtId="0" fontId="16" fillId="3" borderId="1" xfId="0" applyFont="1" applyFill="1" applyBorder="1" applyAlignment="1" applyProtection="1">
      <alignment horizontal="center"/>
      <protection locked="0"/>
    </xf>
    <xf numFmtId="49" fontId="22" fillId="11" borderId="2" xfId="0" applyNumberFormat="1" applyFont="1" applyFill="1" applyBorder="1" applyAlignment="1">
      <alignment vertical="top"/>
    </xf>
    <xf numFmtId="0" fontId="30" fillId="0" borderId="0" xfId="1" applyFont="1" applyAlignment="1" applyProtection="1">
      <alignment horizontal="center" vertical="center"/>
    </xf>
    <xf numFmtId="49" fontId="16" fillId="3" borderId="13" xfId="0" applyNumberFormat="1" applyFont="1" applyFill="1" applyBorder="1" applyAlignment="1" applyProtection="1">
      <alignment horizontal="center"/>
      <protection locked="0"/>
    </xf>
    <xf numFmtId="49" fontId="16" fillId="3" borderId="14" xfId="0" applyNumberFormat="1" applyFont="1" applyFill="1" applyBorder="1" applyAlignment="1" applyProtection="1">
      <alignment horizontal="center"/>
      <protection locked="0"/>
    </xf>
    <xf numFmtId="49" fontId="16" fillId="3" borderId="15" xfId="0" applyNumberFormat="1" applyFont="1" applyFill="1" applyBorder="1" applyAlignment="1" applyProtection="1">
      <alignment horizontal="center"/>
      <protection locked="0"/>
    </xf>
    <xf numFmtId="0" fontId="16" fillId="3" borderId="13" xfId="0" applyFont="1" applyFill="1" applyBorder="1" applyAlignment="1" applyProtection="1">
      <alignment horizontal="center"/>
      <protection locked="0"/>
    </xf>
    <xf numFmtId="0" fontId="16" fillId="3" borderId="14" xfId="0" applyFont="1" applyFill="1" applyBorder="1" applyAlignment="1" applyProtection="1">
      <alignment horizontal="center"/>
      <protection locked="0"/>
    </xf>
    <xf numFmtId="0" fontId="16" fillId="3" borderId="15" xfId="0" applyFont="1" applyFill="1" applyBorder="1" applyAlignment="1" applyProtection="1">
      <alignment horizontal="center"/>
      <protection locked="0"/>
    </xf>
    <xf numFmtId="1" fontId="16" fillId="3" borderId="13" xfId="0" quotePrefix="1" applyNumberFormat="1" applyFont="1" applyFill="1" applyBorder="1" applyAlignment="1" applyProtection="1">
      <alignment horizontal="center"/>
      <protection locked="0"/>
    </xf>
    <xf numFmtId="1" fontId="16" fillId="3" borderId="14" xfId="0" applyNumberFormat="1" applyFont="1" applyFill="1" applyBorder="1" applyAlignment="1" applyProtection="1">
      <alignment horizontal="center"/>
      <protection locked="0"/>
    </xf>
    <xf numFmtId="1" fontId="16" fillId="3" borderId="15" xfId="0" applyNumberFormat="1" applyFont="1" applyFill="1" applyBorder="1" applyAlignment="1" applyProtection="1">
      <alignment horizontal="center"/>
      <protection locked="0"/>
    </xf>
    <xf numFmtId="0" fontId="15" fillId="0" borderId="5" xfId="0" applyFont="1" applyBorder="1" applyAlignment="1" applyProtection="1">
      <alignment horizontal="left" indent="1"/>
      <protection hidden="1"/>
    </xf>
    <xf numFmtId="0" fontId="15" fillId="0" borderId="6" xfId="0" applyFont="1" applyBorder="1" applyAlignment="1" applyProtection="1">
      <alignment horizontal="left" indent="1"/>
      <protection hidden="1"/>
    </xf>
    <xf numFmtId="0" fontId="15" fillId="0" borderId="11" xfId="0" applyFont="1" applyBorder="1" applyAlignment="1" applyProtection="1">
      <alignment horizontal="left" indent="1"/>
      <protection hidden="1"/>
    </xf>
    <xf numFmtId="0" fontId="24" fillId="0" borderId="16" xfId="0" applyFont="1" applyBorder="1" applyAlignment="1" applyProtection="1">
      <alignment horizontal="left" indent="1"/>
      <protection hidden="1"/>
    </xf>
    <xf numFmtId="0" fontId="24" fillId="0" borderId="1" xfId="0" applyFont="1" applyBorder="1" applyAlignment="1" applyProtection="1">
      <alignment horizontal="left" indent="1"/>
      <protection hidden="1"/>
    </xf>
    <xf numFmtId="0" fontId="16" fillId="0" borderId="1" xfId="0" applyFont="1" applyBorder="1" applyAlignment="1" applyProtection="1">
      <alignment horizontal="left"/>
      <protection hidden="1"/>
    </xf>
    <xf numFmtId="14" fontId="16" fillId="0" borderId="1" xfId="0" applyNumberFormat="1" applyFont="1" applyBorder="1" applyAlignment="1" applyProtection="1">
      <alignment horizontal="left"/>
      <protection locked="0"/>
    </xf>
    <xf numFmtId="0" fontId="15" fillId="0" borderId="3" xfId="0" applyFont="1" applyBorder="1" applyAlignment="1" applyProtection="1">
      <alignment horizontal="left" indent="1"/>
      <protection hidden="1"/>
    </xf>
    <xf numFmtId="0" fontId="15" fillId="0" borderId="4" xfId="0" applyFont="1" applyBorder="1" applyAlignment="1" applyProtection="1">
      <alignment horizontal="left" indent="1"/>
      <protection hidden="1"/>
    </xf>
    <xf numFmtId="0" fontId="15" fillId="0" borderId="10" xfId="0" applyFont="1" applyBorder="1" applyAlignment="1" applyProtection="1">
      <alignment horizontal="left" indent="1"/>
      <protection hidden="1"/>
    </xf>
    <xf numFmtId="0" fontId="16" fillId="0" borderId="1" xfId="0" applyFont="1" applyBorder="1"/>
    <xf numFmtId="0" fontId="16" fillId="0" borderId="16" xfId="0" applyFont="1" applyBorder="1"/>
    <xf numFmtId="0" fontId="23" fillId="12" borderId="0" xfId="0" applyFont="1" applyFill="1" applyAlignment="1">
      <alignment horizontal="center" wrapText="1"/>
    </xf>
    <xf numFmtId="0" fontId="23" fillId="12" borderId="0" xfId="0" applyFont="1" applyFill="1" applyAlignment="1">
      <alignment horizontal="center"/>
    </xf>
    <xf numFmtId="0" fontId="49" fillId="0" borderId="22" xfId="0" applyFont="1" applyBorder="1" applyAlignment="1">
      <alignment horizontal="center"/>
    </xf>
    <xf numFmtId="0" fontId="49" fillId="0" borderId="16" xfId="0" applyFont="1" applyBorder="1" applyAlignment="1">
      <alignment horizontal="center"/>
    </xf>
    <xf numFmtId="0" fontId="49" fillId="0" borderId="23" xfId="0" applyFont="1" applyBorder="1" applyAlignment="1">
      <alignment horizontal="center"/>
    </xf>
    <xf numFmtId="0" fontId="19" fillId="0" borderId="18" xfId="0" applyFont="1" applyBorder="1" applyAlignment="1">
      <alignment horizontal="center"/>
    </xf>
    <xf numFmtId="0" fontId="15" fillId="0" borderId="7" xfId="0" applyFont="1" applyBorder="1" applyAlignment="1" applyProtection="1">
      <alignment horizontal="left" indent="1"/>
      <protection hidden="1"/>
    </xf>
    <xf numFmtId="0" fontId="15" fillId="0" borderId="8" xfId="0" applyFont="1" applyBorder="1" applyAlignment="1" applyProtection="1">
      <alignment horizontal="left" indent="1"/>
      <protection hidden="1"/>
    </xf>
    <xf numFmtId="0" fontId="15" fillId="0" borderId="12" xfId="0" applyFont="1" applyBorder="1" applyAlignment="1" applyProtection="1">
      <alignment horizontal="left" indent="1"/>
      <protection hidden="1"/>
    </xf>
    <xf numFmtId="0" fontId="32" fillId="5" borderId="0" xfId="0" applyFont="1" applyFill="1" applyAlignment="1" applyProtection="1">
      <alignment horizontal="center" vertical="center" wrapText="1"/>
      <protection hidden="1"/>
    </xf>
    <xf numFmtId="0" fontId="30" fillId="0" borderId="0" xfId="1" applyFont="1" applyFill="1" applyAlignment="1" applyProtection="1">
      <alignment horizontal="center" vertical="center" wrapText="1"/>
      <protection hidden="1"/>
    </xf>
    <xf numFmtId="0" fontId="47" fillId="0" borderId="0" xfId="1" applyFont="1" applyAlignment="1" applyProtection="1">
      <alignment horizontal="center" wrapText="1"/>
      <protection hidden="1"/>
    </xf>
    <xf numFmtId="0" fontId="40" fillId="0" borderId="0" xfId="0" applyFont="1" applyAlignment="1" applyProtection="1">
      <alignment horizontal="center"/>
      <protection hidden="1"/>
    </xf>
    <xf numFmtId="0" fontId="16" fillId="0" borderId="1" xfId="0" applyFont="1" applyBorder="1" applyAlignment="1" applyProtection="1">
      <alignment horizontal="left"/>
      <protection locked="0" hidden="1"/>
    </xf>
    <xf numFmtId="0" fontId="11" fillId="7" borderId="0" xfId="2" applyFont="1" applyFill="1" applyAlignment="1">
      <alignment horizontal="center" vertical="center"/>
    </xf>
    <xf numFmtId="0" fontId="50" fillId="2" borderId="0" xfId="0" applyFont="1" applyFill="1" applyAlignment="1" applyProtection="1">
      <alignment horizontal="center"/>
      <protection hidden="1"/>
    </xf>
  </cellXfs>
  <cellStyles count="3">
    <cellStyle name="Hyperlink" xfId="1" builtinId="8"/>
    <cellStyle name="Normal" xfId="0" builtinId="0"/>
    <cellStyle name="Normal 2 2" xfId="2" xr:uid="{00000000-0005-0000-0000-000002000000}"/>
  </cellStyles>
  <dxfs count="23">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ill>
        <patternFill>
          <bgColor theme="1"/>
        </patternFill>
      </fill>
    </dxf>
    <dxf>
      <font>
        <b/>
        <i val="0"/>
        <color theme="0"/>
      </font>
      <fill>
        <patternFill>
          <bgColor rgb="FFFF0000"/>
        </patternFill>
      </fill>
    </dxf>
    <dxf>
      <fill>
        <patternFill>
          <bgColor theme="1"/>
        </patternFill>
      </fill>
    </dxf>
    <dxf>
      <font>
        <b/>
        <i val="0"/>
        <color theme="0"/>
      </font>
      <fill>
        <patternFill>
          <bgColor rgb="FFFF0000"/>
        </patternFill>
      </fill>
    </dxf>
    <dxf>
      <fill>
        <patternFill>
          <bgColor theme="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strike val="0"/>
        <condense val="0"/>
        <extend val="0"/>
        <outline val="0"/>
        <shadow val="0"/>
        <u val="none"/>
        <vertAlign val="baseline"/>
        <sz val="11"/>
        <color auto="1"/>
        <name val="Calibri Light"/>
        <family val="2"/>
        <scheme val="major"/>
      </font>
      <numFmt numFmtId="19" formatCode="m/d/yyyy"/>
      <alignment horizontal="general" vertical="top" textRotation="0" wrapText="1" indent="0" justifyLastLine="0" shrinkToFit="0" readingOrder="0"/>
    </dxf>
    <dxf>
      <font>
        <b/>
        <i val="0"/>
        <strike val="0"/>
        <condense val="0"/>
        <extend val="0"/>
        <outline val="0"/>
        <shadow val="0"/>
        <u val="none"/>
        <vertAlign val="baseline"/>
        <sz val="11"/>
        <color auto="1"/>
        <name val="Calibri Light"/>
        <family val="2"/>
        <scheme val="major"/>
      </font>
      <numFmt numFmtId="164" formatCode="mm/dd/yyyy"/>
      <alignment horizontal="left" vertical="top" textRotation="0" wrapText="0" indent="0" justifyLastLine="0" shrinkToFit="0" readingOrder="0"/>
    </dxf>
    <dxf>
      <border outline="0">
        <bottom style="thin">
          <color indexed="64"/>
        </bottom>
      </border>
    </dxf>
    <dxf>
      <font>
        <strike val="0"/>
        <outline val="0"/>
        <shadow val="0"/>
        <u val="none"/>
        <vertAlign val="baseline"/>
        <name val="Calibri Light"/>
        <family val="2"/>
        <scheme val="major"/>
      </font>
    </dxf>
    <dxf>
      <font>
        <b/>
        <i val="0"/>
        <strike val="0"/>
        <condense val="0"/>
        <extend val="0"/>
        <outline val="0"/>
        <shadow val="0"/>
        <u val="none"/>
        <vertAlign val="baseline"/>
        <sz val="14"/>
        <color theme="0"/>
        <name val="Calibri Light"/>
        <family val="2"/>
        <scheme val="major"/>
      </font>
      <fill>
        <patternFill patternType="solid">
          <fgColor indexed="64"/>
          <bgColor theme="3"/>
        </patternFill>
      </fill>
    </dxf>
  </dxfs>
  <tableStyles count="0" defaultTableStyle="TableStyleMedium2" defaultPivotStyle="PivotStyleLight16"/>
  <colors>
    <mruColors>
      <color rgb="FFD9E1F2"/>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53340</xdr:colOff>
      <xdr:row>1</xdr:row>
      <xdr:rowOff>99060</xdr:rowOff>
    </xdr:from>
    <xdr:to>
      <xdr:col>3</xdr:col>
      <xdr:colOff>224790</xdr:colOff>
      <xdr:row>3</xdr:row>
      <xdr:rowOff>262890</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81940"/>
          <a:ext cx="674370" cy="693420"/>
        </a:xfrm>
        <a:prstGeom prst="rect">
          <a:avLst/>
        </a:prstGeom>
      </xdr:spPr>
    </xdr:pic>
    <xdr:clientData/>
  </xdr:twoCellAnchor>
  <xdr:oneCellAnchor>
    <xdr:from>
      <xdr:col>2</xdr:col>
      <xdr:colOff>15240</xdr:colOff>
      <xdr:row>7</xdr:row>
      <xdr:rowOff>7620</xdr:rowOff>
    </xdr:from>
    <xdr:ext cx="6263640" cy="781240"/>
    <xdr:sp macro="" textlink="">
      <xdr:nvSpPr>
        <xdr:cNvPr id="3" name="TextBox 2">
          <a:extLst>
            <a:ext uri="{FF2B5EF4-FFF2-40B4-BE49-F238E27FC236}">
              <a16:creationId xmlns:a16="http://schemas.microsoft.com/office/drawing/2014/main" id="{A1CDD421-6F36-2C7B-D711-5F0923CE4199}"/>
            </a:ext>
          </a:extLst>
        </xdr:cNvPr>
        <xdr:cNvSpPr txBox="1"/>
      </xdr:nvSpPr>
      <xdr:spPr>
        <a:xfrm>
          <a:off x="518160" y="1584960"/>
          <a:ext cx="6263640" cy="781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latin typeface="+mj-lt"/>
            </a:rPr>
            <a:t>The following Alaska statutes pertain to the use of confidential information and to the responsibilities of employees who have access to confidential information. Sec. 40.25.110 stipulates that public records of all public agencies are open to inspection by the public, unless specifically provided otherwise as stated in Sec. 39.25.080. All information not exempted by Sec.39.25.080 is considered confidential.</a:t>
          </a:r>
        </a:p>
      </xdr:txBody>
    </xdr:sp>
    <xdr:clientData/>
  </xdr:oneCellAnchor>
  <xdr:oneCellAnchor>
    <xdr:from>
      <xdr:col>2</xdr:col>
      <xdr:colOff>15240</xdr:colOff>
      <xdr:row>15</xdr:row>
      <xdr:rowOff>15240</xdr:rowOff>
    </xdr:from>
    <xdr:ext cx="6266653" cy="953466"/>
    <xdr:sp macro="" textlink="">
      <xdr:nvSpPr>
        <xdr:cNvPr id="4" name="TextBox 3">
          <a:extLst>
            <a:ext uri="{FF2B5EF4-FFF2-40B4-BE49-F238E27FC236}">
              <a16:creationId xmlns:a16="http://schemas.microsoft.com/office/drawing/2014/main" id="{532D5FC7-B21B-4D4A-8B7D-25FD26447A3F}"/>
            </a:ext>
          </a:extLst>
        </xdr:cNvPr>
        <xdr:cNvSpPr txBox="1"/>
      </xdr:nvSpPr>
      <xdr:spPr>
        <a:xfrm>
          <a:off x="518160" y="5242560"/>
          <a:ext cx="6266653" cy="9534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a:latin typeface="+mj-lt"/>
            </a:rPr>
            <a:t>(a) A current or former public officer may not disclose or use information gained in the course of, or by reason of, the officer’s official duties that could in any way result in the receipt of any benefit for the officer or an immediate family member, if the information has not also been disseminated to the public. </a:t>
          </a:r>
        </a:p>
        <a:p>
          <a:r>
            <a:rPr lang="en-US">
              <a:latin typeface="+mj-lt"/>
            </a:rPr>
            <a:t>(b) A current or former public officer may not disclose or use, without appropriate authorization, information acquired in the course of official duties that is confidential by law.</a:t>
          </a:r>
          <a:endParaRPr lang="en-US" sz="1100">
            <a:latin typeface="+mj-lt"/>
          </a:endParaRPr>
        </a:p>
      </xdr:txBody>
    </xdr:sp>
    <xdr:clientData/>
  </xdr:oneCellAnchor>
  <xdr:oneCellAnchor>
    <xdr:from>
      <xdr:col>2</xdr:col>
      <xdr:colOff>15240</xdr:colOff>
      <xdr:row>11</xdr:row>
      <xdr:rowOff>22860</xdr:rowOff>
    </xdr:from>
    <xdr:ext cx="6263640" cy="1642373"/>
    <xdr:sp macro="" textlink="">
      <xdr:nvSpPr>
        <xdr:cNvPr id="5" name="TextBox 4">
          <a:extLst>
            <a:ext uri="{FF2B5EF4-FFF2-40B4-BE49-F238E27FC236}">
              <a16:creationId xmlns:a16="http://schemas.microsoft.com/office/drawing/2014/main" id="{DB894967-A935-4563-8364-4350D2AA8255}"/>
            </a:ext>
          </a:extLst>
        </xdr:cNvPr>
        <xdr:cNvSpPr txBox="1"/>
      </xdr:nvSpPr>
      <xdr:spPr>
        <a:xfrm>
          <a:off x="518160" y="2979420"/>
          <a:ext cx="6263640" cy="16423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sz="1100">
              <a:latin typeface="+mj-lt"/>
            </a:rPr>
            <a:t>(a) A person who is or has been a public servant commits the crime of misuse of confidential information if the person</a:t>
          </a:r>
        </a:p>
        <a:p>
          <a:pPr lvl="1"/>
          <a:r>
            <a:rPr lang="en-US" sz="1100">
              <a:latin typeface="+mj-lt"/>
            </a:rPr>
            <a:t>(1) learns confidential information through employment as a public servant; and</a:t>
          </a:r>
        </a:p>
        <a:p>
          <a:pPr lvl="1"/>
          <a:r>
            <a:rPr lang="en-US" sz="1100">
              <a:latin typeface="+mj-lt"/>
            </a:rPr>
            <a:t>(2) while in office or after leaving office, uses the confidential information for personal gain or in a manner not connected with the performance of official duties other than by giving sworn testimony or evidence in a legal proceeding in conformity with a court order.</a:t>
          </a:r>
        </a:p>
        <a:p>
          <a:r>
            <a:rPr lang="en-US" sz="1100">
              <a:latin typeface="+mj-lt"/>
            </a:rPr>
            <a:t>(b) As used in this section, “confidential information” means information which has been classified confidential by law.</a:t>
          </a:r>
        </a:p>
        <a:p>
          <a:r>
            <a:rPr lang="en-US" sz="1100">
              <a:latin typeface="+mj-lt"/>
            </a:rPr>
            <a:t>(c) Misuse of confidential information is a class A misdemeanor. (§ 6 ch 166 SLA 1978).</a:t>
          </a:r>
        </a:p>
      </xdr:txBody>
    </xdr:sp>
    <xdr:clientData/>
  </xdr:oneCellAnchor>
  <xdr:oneCellAnchor>
    <xdr:from>
      <xdr:col>2</xdr:col>
      <xdr:colOff>15240</xdr:colOff>
      <xdr:row>19</xdr:row>
      <xdr:rowOff>7620</xdr:rowOff>
    </xdr:from>
    <xdr:ext cx="6266653" cy="1986826"/>
    <xdr:sp macro="" textlink="">
      <xdr:nvSpPr>
        <xdr:cNvPr id="6" name="TextBox 5">
          <a:extLst>
            <a:ext uri="{FF2B5EF4-FFF2-40B4-BE49-F238E27FC236}">
              <a16:creationId xmlns:a16="http://schemas.microsoft.com/office/drawing/2014/main" id="{38D630D1-80D1-429D-A432-2C2B358F5FE2}"/>
            </a:ext>
          </a:extLst>
        </xdr:cNvPr>
        <xdr:cNvSpPr txBox="1"/>
      </xdr:nvSpPr>
      <xdr:spPr>
        <a:xfrm>
          <a:off x="518160" y="6758940"/>
          <a:ext cx="6266653" cy="1986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a:latin typeface="+mj-lt"/>
            </a:rPr>
            <a:t>(a) State personnel records including employment applications and examination and other assessment materials, are confidential and are not open to public inspection except as provided in this section. </a:t>
          </a:r>
        </a:p>
        <a:p>
          <a:r>
            <a:rPr lang="en-US">
              <a:latin typeface="+mj-lt"/>
            </a:rPr>
            <a:t>(b) The following information is available for public inspection, subject to reasonable regulations on the time and manner of inspection. </a:t>
          </a:r>
        </a:p>
        <a:p>
          <a:pPr lvl="1"/>
          <a:r>
            <a:rPr lang="en-US">
              <a:latin typeface="+mj-lt"/>
            </a:rPr>
            <a:t>(1) the names and position titles of all state employees; </a:t>
          </a:r>
        </a:p>
        <a:p>
          <a:pPr lvl="1"/>
          <a:r>
            <a:rPr lang="en-US">
              <a:latin typeface="+mj-lt"/>
            </a:rPr>
            <a:t>(2) the position held by a state employee; </a:t>
          </a:r>
        </a:p>
        <a:p>
          <a:pPr lvl="1"/>
          <a:r>
            <a:rPr lang="en-US">
              <a:latin typeface="+mj-lt"/>
            </a:rPr>
            <a:t>(3) prior positions held by a state employee; </a:t>
          </a:r>
        </a:p>
        <a:p>
          <a:pPr lvl="1"/>
          <a:r>
            <a:rPr lang="en-US">
              <a:latin typeface="+mj-lt"/>
            </a:rPr>
            <a:t>(4) whether a state employee is in the classified, partially exempt, or exempt service. </a:t>
          </a:r>
        </a:p>
        <a:p>
          <a:pPr lvl="1"/>
          <a:r>
            <a:rPr lang="en-US">
              <a:latin typeface="+mj-lt"/>
            </a:rPr>
            <a:t>(5) the dates of appointment and separation of a state employee; and </a:t>
          </a:r>
        </a:p>
        <a:p>
          <a:pPr lvl="1"/>
          <a:r>
            <a:rPr lang="en-US">
              <a:latin typeface="+mj-lt"/>
            </a:rPr>
            <a:t>(6) the compensation authorized for a state employee. </a:t>
          </a:r>
        </a:p>
        <a:p>
          <a:pPr lvl="1"/>
          <a:r>
            <a:rPr lang="en-US">
              <a:latin typeface="+mj-lt"/>
            </a:rPr>
            <a:t>(7) whether a state employee has been dismissed or disciplined for a violation of AS 39.25.160(I)</a:t>
          </a:r>
          <a:endParaRPr lang="en-US" sz="1100">
            <a:latin typeface="+mj-l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91440</xdr:rowOff>
    </xdr:from>
    <xdr:to>
      <xdr:col>3</xdr:col>
      <xdr:colOff>224751</xdr:colOff>
      <xdr:row>3</xdr:row>
      <xdr:rowOff>224789</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560" y="739140"/>
          <a:ext cx="689571" cy="651509"/>
        </a:xfrm>
        <a:prstGeom prst="rect">
          <a:avLst/>
        </a:prstGeom>
      </xdr:spPr>
    </xdr:pic>
    <xdr:clientData/>
  </xdr:twoCellAnchor>
  <xdr:oneCellAnchor>
    <xdr:from>
      <xdr:col>2</xdr:col>
      <xdr:colOff>15240</xdr:colOff>
      <xdr:row>21</xdr:row>
      <xdr:rowOff>15240</xdr:rowOff>
    </xdr:from>
    <xdr:ext cx="7025640" cy="436786"/>
    <xdr:sp macro="" textlink="">
      <xdr:nvSpPr>
        <xdr:cNvPr id="2" name="TextBox 1">
          <a:extLst>
            <a:ext uri="{FF2B5EF4-FFF2-40B4-BE49-F238E27FC236}">
              <a16:creationId xmlns:a16="http://schemas.microsoft.com/office/drawing/2014/main" id="{F4EEB019-FE1C-4199-9A55-3240CD0533FB}"/>
            </a:ext>
          </a:extLst>
        </xdr:cNvPr>
        <xdr:cNvSpPr txBox="1"/>
      </xdr:nvSpPr>
      <xdr:spPr>
        <a:xfrm>
          <a:off x="518160" y="4236720"/>
          <a:ext cx="7025640" cy="4367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n-US" b="1" i="1">
              <a:solidFill>
                <a:srgbClr val="FF0000"/>
              </a:solidFill>
              <a:latin typeface="+mj-lt"/>
            </a:rPr>
            <a:t>SPECIAL NOTE</a:t>
          </a:r>
          <a:r>
            <a:rPr lang="en-US">
              <a:latin typeface="+mj-lt"/>
            </a:rPr>
            <a:t> - If this request is to update an existing ALDER user, please select </a:t>
          </a:r>
          <a:r>
            <a:rPr lang="en-US" b="1">
              <a:latin typeface="+mj-lt"/>
            </a:rPr>
            <a:t>ALL</a:t>
          </a:r>
          <a:r>
            <a:rPr lang="en-US">
              <a:latin typeface="+mj-lt"/>
            </a:rPr>
            <a:t> data sources needed. If the user has existing data access not selected below, it will be </a:t>
          </a:r>
          <a:r>
            <a:rPr lang="en-US" b="1">
              <a:latin typeface="+mj-lt"/>
            </a:rPr>
            <a:t>REMOVED</a:t>
          </a:r>
          <a:r>
            <a:rPr lang="en-US">
              <a:latin typeface="+mj-lt"/>
            </a:rPr>
            <a:t> as a result of this update.</a:t>
          </a:r>
          <a:endParaRPr lang="en-US" sz="1100">
            <a:latin typeface="+mj-lt"/>
          </a:endParaRPr>
        </a:p>
      </xdr:txBody>
    </xdr:sp>
    <xdr:clientData/>
  </xdr:oneCellAnchor>
  <xdr:oneCellAnchor>
    <xdr:from>
      <xdr:col>14</xdr:col>
      <xdr:colOff>0</xdr:colOff>
      <xdr:row>28</xdr:row>
      <xdr:rowOff>220980</xdr:rowOff>
    </xdr:from>
    <xdr:ext cx="4000500" cy="781240"/>
    <xdr:sp macro="" textlink="">
      <xdr:nvSpPr>
        <xdr:cNvPr id="3" name="TextBox 2">
          <a:extLst>
            <a:ext uri="{FF2B5EF4-FFF2-40B4-BE49-F238E27FC236}">
              <a16:creationId xmlns:a16="http://schemas.microsoft.com/office/drawing/2014/main" id="{EF1AC99E-16B3-4C1F-82B2-B2BE58388CDA}"/>
            </a:ext>
          </a:extLst>
        </xdr:cNvPr>
        <xdr:cNvSpPr txBox="1"/>
      </xdr:nvSpPr>
      <xdr:spPr>
        <a:xfrm>
          <a:off x="3520440" y="6035040"/>
          <a:ext cx="4000500" cy="781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lvl="0" indent="-171450">
            <a:buFont typeface="Arial" panose="020B0604020202020204" pitchFamily="34" charset="0"/>
            <a:buChar char="•"/>
          </a:pPr>
          <a:r>
            <a:rPr lang="en-US">
              <a:latin typeface="+mj-lt"/>
            </a:rPr>
            <a:t>Run, refresh, and schedule reports in enterprise, departmental internal, public, favorites, and user’s inbox folders.</a:t>
          </a:r>
        </a:p>
        <a:p>
          <a:pPr marL="171450" lvl="0" indent="-171450">
            <a:buFont typeface="Arial" panose="020B0604020202020204" pitchFamily="34" charset="0"/>
            <a:buChar char="•"/>
          </a:pPr>
          <a:r>
            <a:rPr lang="en-US">
              <a:latin typeface="+mj-lt"/>
            </a:rPr>
            <a:t>Receive sections of scheduled reports.</a:t>
          </a:r>
        </a:p>
        <a:p>
          <a:pPr marL="171450" lvl="0" indent="-171450">
            <a:buFont typeface="Arial" panose="020B0604020202020204" pitchFamily="34" charset="0"/>
            <a:buChar char="•"/>
          </a:pPr>
          <a:r>
            <a:rPr lang="en-US">
              <a:latin typeface="+mj-lt"/>
            </a:rPr>
            <a:t>Change display but not content.</a:t>
          </a:r>
          <a:endParaRPr lang="en-US" sz="1100">
            <a:latin typeface="+mj-lt"/>
          </a:endParaRPr>
        </a:p>
      </xdr:txBody>
    </xdr:sp>
    <xdr:clientData/>
  </xdr:oneCellAnchor>
  <xdr:oneCellAnchor>
    <xdr:from>
      <xdr:col>13</xdr:col>
      <xdr:colOff>243840</xdr:colOff>
      <xdr:row>29</xdr:row>
      <xdr:rowOff>251460</xdr:rowOff>
    </xdr:from>
    <xdr:ext cx="4000500" cy="781240"/>
    <xdr:sp macro="" textlink="">
      <xdr:nvSpPr>
        <xdr:cNvPr id="4" name="TextBox 3">
          <a:extLst>
            <a:ext uri="{FF2B5EF4-FFF2-40B4-BE49-F238E27FC236}">
              <a16:creationId xmlns:a16="http://schemas.microsoft.com/office/drawing/2014/main" id="{CFA00F9B-DEAA-476A-8E06-E043D375CCAC}"/>
            </a:ext>
          </a:extLst>
        </xdr:cNvPr>
        <xdr:cNvSpPr txBox="1"/>
      </xdr:nvSpPr>
      <xdr:spPr>
        <a:xfrm>
          <a:off x="3512820" y="7101840"/>
          <a:ext cx="4000500" cy="78124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lvl="0" indent="-171450">
            <a:buFont typeface="Arial" panose="020B0604020202020204" pitchFamily="34" charset="0"/>
            <a:buChar char="•"/>
          </a:pPr>
          <a:r>
            <a:rPr lang="en-US">
              <a:latin typeface="+mj-lt"/>
            </a:rPr>
            <a:t>Drag and drop fields onto a report from a list of objects.</a:t>
          </a:r>
        </a:p>
        <a:p>
          <a:pPr marL="171450" lvl="0" indent="-171450">
            <a:buFont typeface="Arial" panose="020B0604020202020204" pitchFamily="34" charset="0"/>
            <a:buChar char="•"/>
          </a:pPr>
          <a:r>
            <a:rPr lang="en-US">
              <a:latin typeface="+mj-lt"/>
            </a:rPr>
            <a:t>Change the sort, filter, and add new sections and breaks to a report.</a:t>
          </a:r>
        </a:p>
        <a:p>
          <a:pPr marL="171450" lvl="0" indent="-171450">
            <a:buFont typeface="Arial" panose="020B0604020202020204" pitchFamily="34" charset="0"/>
            <a:buChar char="•"/>
          </a:pPr>
          <a:r>
            <a:rPr lang="en-US">
              <a:latin typeface="+mj-lt"/>
            </a:rPr>
            <a:t>Create different views of data (i.e. Charts).</a:t>
          </a:r>
        </a:p>
      </xdr:txBody>
    </xdr:sp>
    <xdr:clientData/>
  </xdr:oneCellAnchor>
  <xdr:oneCellAnchor>
    <xdr:from>
      <xdr:col>14</xdr:col>
      <xdr:colOff>0</xdr:colOff>
      <xdr:row>30</xdr:row>
      <xdr:rowOff>236220</xdr:rowOff>
    </xdr:from>
    <xdr:ext cx="4000500" cy="781240"/>
    <xdr:sp macro="" textlink="">
      <xdr:nvSpPr>
        <xdr:cNvPr id="5" name="TextBox 4">
          <a:extLst>
            <a:ext uri="{FF2B5EF4-FFF2-40B4-BE49-F238E27FC236}">
              <a16:creationId xmlns:a16="http://schemas.microsoft.com/office/drawing/2014/main" id="{B25688D3-DC3C-4705-888A-436B84BB4273}"/>
            </a:ext>
          </a:extLst>
        </xdr:cNvPr>
        <xdr:cNvSpPr txBox="1"/>
      </xdr:nvSpPr>
      <xdr:spPr>
        <a:xfrm>
          <a:off x="3520440" y="8122920"/>
          <a:ext cx="4000500" cy="78124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lvl="0" indent="-171450">
            <a:buFont typeface="Arial" panose="020B0604020202020204" pitchFamily="34" charset="0"/>
            <a:buChar char="•"/>
          </a:pPr>
          <a:r>
            <a:rPr lang="en-US">
              <a:latin typeface="+mj-lt"/>
            </a:rPr>
            <a:t>Create new reports.</a:t>
          </a:r>
        </a:p>
        <a:p>
          <a:pPr marL="171450" lvl="0" indent="-171450">
            <a:buFont typeface="Arial" panose="020B0604020202020204" pitchFamily="34" charset="0"/>
            <a:buChar char="•"/>
          </a:pPr>
          <a:r>
            <a:rPr lang="en-US">
              <a:latin typeface="+mj-lt"/>
            </a:rPr>
            <a:t>Perform quality assurance and certify developed department reports prior to being deployed.</a:t>
          </a:r>
        </a:p>
        <a:p>
          <a:pPr marL="171450" lvl="0" indent="-171450">
            <a:buFont typeface="Arial" panose="020B0604020202020204" pitchFamily="34" charset="0"/>
            <a:buChar char="•"/>
          </a:pPr>
          <a:r>
            <a:rPr lang="en-US">
              <a:latin typeface="+mj-lt"/>
            </a:rPr>
            <a:t>Develop ad-hoc agency reports</a:t>
          </a:r>
        </a:p>
      </xdr:txBody>
    </xdr:sp>
    <xdr:clientData/>
  </xdr:oneCellAnchor>
  <xdr:oneCellAnchor>
    <xdr:from>
      <xdr:col>13</xdr:col>
      <xdr:colOff>243840</xdr:colOff>
      <xdr:row>31</xdr:row>
      <xdr:rowOff>190500</xdr:rowOff>
    </xdr:from>
    <xdr:ext cx="4000500" cy="1297919"/>
    <xdr:sp macro="" textlink="">
      <xdr:nvSpPr>
        <xdr:cNvPr id="6" name="TextBox 5">
          <a:extLst>
            <a:ext uri="{FF2B5EF4-FFF2-40B4-BE49-F238E27FC236}">
              <a16:creationId xmlns:a16="http://schemas.microsoft.com/office/drawing/2014/main" id="{A2A18618-A522-4E04-893F-E55449BEA609}"/>
            </a:ext>
          </a:extLst>
        </xdr:cNvPr>
        <xdr:cNvSpPr txBox="1"/>
      </xdr:nvSpPr>
      <xdr:spPr>
        <a:xfrm>
          <a:off x="3512820" y="9113520"/>
          <a:ext cx="4000500" cy="1297919"/>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lvl="0" indent="-171450">
            <a:buFont typeface="Arial" panose="020B0604020202020204" pitchFamily="34" charset="0"/>
            <a:buChar char="•"/>
          </a:pPr>
          <a:r>
            <a:rPr lang="en-US">
              <a:latin typeface="+mj-lt"/>
            </a:rPr>
            <a:t>Responsibility for two-way communication between the department and the ALDER programming team.</a:t>
          </a:r>
        </a:p>
        <a:p>
          <a:pPr marL="171450" lvl="0" indent="-171450">
            <a:buFont typeface="Arial" panose="020B0604020202020204" pitchFamily="34" charset="0"/>
            <a:buChar char="•"/>
          </a:pPr>
          <a:r>
            <a:rPr lang="en-US">
              <a:latin typeface="+mj-lt"/>
            </a:rPr>
            <a:t>Serve as the first line of help desk support for department ALDER users.</a:t>
          </a:r>
        </a:p>
        <a:p>
          <a:pPr marL="171450" lvl="0" indent="-171450">
            <a:buFont typeface="Arial" panose="020B0604020202020204" pitchFamily="34" charset="0"/>
            <a:buChar char="•"/>
          </a:pPr>
          <a:r>
            <a:rPr lang="en-US">
              <a:latin typeface="+mj-lt"/>
            </a:rPr>
            <a:t>Responsibility for maintaining department folder structure within ALDER such as creating and deleting departmental folders, subfolders, and reports.</a:t>
          </a:r>
        </a:p>
      </xdr:txBody>
    </xdr:sp>
    <xdr:clientData/>
  </xdr:oneCellAnchor>
  <xdr:oneCellAnchor>
    <xdr:from>
      <xdr:col>14</xdr:col>
      <xdr:colOff>22860</xdr:colOff>
      <xdr:row>37</xdr:row>
      <xdr:rowOff>7620</xdr:rowOff>
    </xdr:from>
    <xdr:ext cx="4000500" cy="609013"/>
    <xdr:sp macro="" textlink="">
      <xdr:nvSpPr>
        <xdr:cNvPr id="8" name="TextBox 7">
          <a:extLst>
            <a:ext uri="{FF2B5EF4-FFF2-40B4-BE49-F238E27FC236}">
              <a16:creationId xmlns:a16="http://schemas.microsoft.com/office/drawing/2014/main" id="{4D049B7F-9EC9-4B64-BFA1-BC456B8ACDE8}"/>
            </a:ext>
          </a:extLst>
        </xdr:cNvPr>
        <xdr:cNvSpPr txBox="1"/>
      </xdr:nvSpPr>
      <xdr:spPr>
        <a:xfrm>
          <a:off x="3543300" y="11391900"/>
          <a:ext cx="4000500" cy="60901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a:latin typeface="+mj-lt"/>
            </a:rPr>
            <a:t>Select this option if the user has a business need to view and report on financial/procurement data from the IRIS Financial/Procurement application.</a:t>
          </a:r>
        </a:p>
      </xdr:txBody>
    </xdr:sp>
    <xdr:clientData/>
  </xdr:oneCellAnchor>
  <xdr:oneCellAnchor>
    <xdr:from>
      <xdr:col>14</xdr:col>
      <xdr:colOff>7620</xdr:colOff>
      <xdr:row>40</xdr:row>
      <xdr:rowOff>0</xdr:rowOff>
    </xdr:from>
    <xdr:ext cx="4000500" cy="953466"/>
    <xdr:sp macro="" textlink="">
      <xdr:nvSpPr>
        <xdr:cNvPr id="9" name="TextBox 8">
          <a:extLst>
            <a:ext uri="{FF2B5EF4-FFF2-40B4-BE49-F238E27FC236}">
              <a16:creationId xmlns:a16="http://schemas.microsoft.com/office/drawing/2014/main" id="{A6341185-8917-49A6-ADC6-2E4FFE5F6EC1}"/>
            </a:ext>
          </a:extLst>
        </xdr:cNvPr>
        <xdr:cNvSpPr txBox="1"/>
      </xdr:nvSpPr>
      <xdr:spPr>
        <a:xfrm>
          <a:off x="3528060" y="12405360"/>
          <a:ext cx="4000500" cy="9534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a:latin typeface="+mj-lt"/>
            </a:rPr>
            <a:t>Select this option if the user has a business need to view and report on accounting and fiscal data from the AKSAS legacy accounting system.</a:t>
          </a:r>
        </a:p>
        <a:p>
          <a:pPr marL="0" lvl="0" indent="0">
            <a:buFont typeface="Arial" panose="020B0604020202020204" pitchFamily="34" charset="0"/>
            <a:buNone/>
          </a:pPr>
          <a:endParaRPr lang="en-US">
            <a:latin typeface="+mj-lt"/>
          </a:endParaRPr>
        </a:p>
        <a:p>
          <a:pPr marL="0" lvl="0" indent="0">
            <a:buFont typeface="Arial" panose="020B0604020202020204" pitchFamily="34" charset="0"/>
            <a:buNone/>
          </a:pPr>
          <a:r>
            <a:rPr lang="en-US">
              <a:latin typeface="+mj-lt"/>
            </a:rPr>
            <a:t>Users must also be assigned an AKSAS Data Level:</a:t>
          </a:r>
        </a:p>
      </xdr:txBody>
    </xdr:sp>
    <xdr:clientData/>
  </xdr:oneCellAnchor>
  <xdr:oneCellAnchor>
    <xdr:from>
      <xdr:col>15</xdr:col>
      <xdr:colOff>15240</xdr:colOff>
      <xdr:row>45</xdr:row>
      <xdr:rowOff>15240</xdr:rowOff>
    </xdr:from>
    <xdr:ext cx="3764280" cy="1297919"/>
    <xdr:sp macro="" textlink="">
      <xdr:nvSpPr>
        <xdr:cNvPr id="10" name="TextBox 9">
          <a:extLst>
            <a:ext uri="{FF2B5EF4-FFF2-40B4-BE49-F238E27FC236}">
              <a16:creationId xmlns:a16="http://schemas.microsoft.com/office/drawing/2014/main" id="{13E7736D-F7E3-4B92-8571-13F948493EDD}"/>
            </a:ext>
          </a:extLst>
        </xdr:cNvPr>
        <xdr:cNvSpPr txBox="1"/>
      </xdr:nvSpPr>
      <xdr:spPr>
        <a:xfrm>
          <a:off x="3787140" y="13342620"/>
          <a:ext cx="3764280" cy="12979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171450" lvl="0" indent="-171450">
            <a:buFont typeface="Arial" panose="020B0604020202020204" pitchFamily="34" charset="0"/>
            <a:buChar char="•"/>
          </a:pPr>
          <a:r>
            <a:rPr lang="en-US" b="1">
              <a:latin typeface="+mj-lt"/>
            </a:rPr>
            <a:t>Unclassified (Public)</a:t>
          </a:r>
          <a:r>
            <a:rPr lang="en-US">
              <a:latin typeface="+mj-lt"/>
            </a:rPr>
            <a:t> - Select this option if the user has a business need to view the majority of financial data from AKSAS.</a:t>
          </a:r>
        </a:p>
        <a:p>
          <a:pPr marL="171450" lvl="0" indent="-171450">
            <a:buFont typeface="Arial" panose="020B0604020202020204" pitchFamily="34" charset="0"/>
            <a:buChar char="•"/>
          </a:pPr>
          <a:r>
            <a:rPr lang="en-US" b="1">
              <a:latin typeface="+mj-lt"/>
            </a:rPr>
            <a:t>Sensitive (Confidential)</a:t>
          </a:r>
          <a:r>
            <a:rPr lang="en-US">
              <a:latin typeface="+mj-lt"/>
            </a:rPr>
            <a:t> - Selection this option if the user has a business need to view SSNs on vendor (PVN) records or have access to details of a warrant that were deemed confidential.</a:t>
          </a:r>
        </a:p>
      </xdr:txBody>
    </xdr:sp>
    <xdr:clientData/>
  </xdr:oneCellAnchor>
  <xdr:oneCellAnchor>
    <xdr:from>
      <xdr:col>14</xdr:col>
      <xdr:colOff>15240</xdr:colOff>
      <xdr:row>51</xdr:row>
      <xdr:rowOff>15240</xdr:rowOff>
    </xdr:from>
    <xdr:ext cx="4000500" cy="1814599"/>
    <xdr:sp macro="" textlink="">
      <xdr:nvSpPr>
        <xdr:cNvPr id="11" name="TextBox 10">
          <a:extLst>
            <a:ext uri="{FF2B5EF4-FFF2-40B4-BE49-F238E27FC236}">
              <a16:creationId xmlns:a16="http://schemas.microsoft.com/office/drawing/2014/main" id="{388A87A5-A957-4399-A153-177E4352FB6E}"/>
            </a:ext>
          </a:extLst>
        </xdr:cNvPr>
        <xdr:cNvSpPr txBox="1"/>
      </xdr:nvSpPr>
      <xdr:spPr>
        <a:xfrm>
          <a:off x="3535680" y="15026640"/>
          <a:ext cx="4000500" cy="181459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a:latin typeface="+mj-lt"/>
            </a:rPr>
            <a:t>This data source is available for department selection. It includes Enterprise Reports published by the Department of Administration, ALDER Programming Team. This folder will be locked down from other ALDER users because of the sensitive nature of the information in the reports. </a:t>
          </a:r>
        </a:p>
        <a:p>
          <a:pPr marL="0" lvl="0" indent="0">
            <a:buFont typeface="Arial" panose="020B0604020202020204" pitchFamily="34" charset="0"/>
            <a:buNone/>
          </a:pPr>
          <a:endParaRPr lang="en-US">
            <a:latin typeface="+mj-lt"/>
          </a:endParaRPr>
        </a:p>
        <a:p>
          <a:pPr marL="0" lvl="0" indent="0">
            <a:buFont typeface="Arial" panose="020B0604020202020204" pitchFamily="34" charset="0"/>
            <a:buNone/>
          </a:pPr>
          <a:r>
            <a:rPr lang="en-US">
              <a:latin typeface="+mj-lt"/>
            </a:rPr>
            <a:t>Examples of reports found in this folder include the </a:t>
          </a:r>
          <a:r>
            <a:rPr lang="en-US" b="1">
              <a:latin typeface="+mj-lt"/>
            </a:rPr>
            <a:t>Account Route Report</a:t>
          </a:r>
          <a:r>
            <a:rPr lang="en-US">
              <a:latin typeface="+mj-lt"/>
            </a:rPr>
            <a:t>. Users will only be allowed to view reports in this folder and cannot make any modifications to the reports. Some reports may include report prompts to allow the user to filter the data.</a:t>
          </a:r>
        </a:p>
      </xdr:txBody>
    </xdr:sp>
    <xdr:clientData/>
  </xdr:oneCellAnchor>
  <xdr:oneCellAnchor>
    <xdr:from>
      <xdr:col>2</xdr:col>
      <xdr:colOff>15240</xdr:colOff>
      <xdr:row>58</xdr:row>
      <xdr:rowOff>7620</xdr:rowOff>
    </xdr:from>
    <xdr:ext cx="6995160" cy="1297919"/>
    <xdr:sp macro="" textlink="">
      <xdr:nvSpPr>
        <xdr:cNvPr id="16" name="TextBox 15">
          <a:extLst>
            <a:ext uri="{FF2B5EF4-FFF2-40B4-BE49-F238E27FC236}">
              <a16:creationId xmlns:a16="http://schemas.microsoft.com/office/drawing/2014/main" id="{097166BB-C272-47B3-96D8-09693D6DE2CA}"/>
            </a:ext>
          </a:extLst>
        </xdr:cNvPr>
        <xdr:cNvSpPr txBox="1"/>
      </xdr:nvSpPr>
      <xdr:spPr>
        <a:xfrm>
          <a:off x="518160" y="18234660"/>
          <a:ext cx="6995160" cy="129791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b="1" i="1">
              <a:solidFill>
                <a:srgbClr val="FF0000"/>
              </a:solidFill>
              <a:latin typeface="+mj-lt"/>
            </a:rPr>
            <a:t>SPECIAL NOTE: </a:t>
          </a:r>
          <a:r>
            <a:rPr lang="en-US">
              <a:latin typeface="+mj-lt"/>
            </a:rPr>
            <a:t>This data source is primarily reserved for staff in the Department of Administration, Division of Finance (DOF), and the Division of Personnel, Employee Planning and Information (EPIC) section. Auditors in the Division of Legislative Audit and some users in the Office of Management and Budget (OMB) and Legislative Affairs may also be granted access. </a:t>
          </a:r>
        </a:p>
        <a:p>
          <a:pPr marL="0" lvl="0" indent="0">
            <a:buFont typeface="Arial" panose="020B0604020202020204" pitchFamily="34" charset="0"/>
            <a:buNone/>
          </a:pPr>
          <a:endParaRPr lang="en-US">
            <a:latin typeface="+mj-lt"/>
          </a:endParaRPr>
        </a:p>
        <a:p>
          <a:pPr marL="0" lvl="0" indent="0">
            <a:buFont typeface="Arial" panose="020B0604020202020204" pitchFamily="34" charset="0"/>
            <a:buNone/>
          </a:pPr>
          <a:r>
            <a:rPr lang="en-US">
              <a:latin typeface="+mj-lt"/>
            </a:rPr>
            <a:t>All requests for this data source will be sent to the Division of Finance's State Payroll Manager or designee for approval before it will be processed. DOF Systems Security will care for this request for approval.</a:t>
          </a:r>
        </a:p>
      </xdr:txBody>
    </xdr:sp>
    <xdr:clientData/>
  </xdr:oneCellAnchor>
  <xdr:oneCellAnchor>
    <xdr:from>
      <xdr:col>14</xdr:col>
      <xdr:colOff>22860</xdr:colOff>
      <xdr:row>56</xdr:row>
      <xdr:rowOff>15240</xdr:rowOff>
    </xdr:from>
    <xdr:ext cx="4000500" cy="609013"/>
    <xdr:sp macro="" textlink="">
      <xdr:nvSpPr>
        <xdr:cNvPr id="17" name="TextBox 16">
          <a:extLst>
            <a:ext uri="{FF2B5EF4-FFF2-40B4-BE49-F238E27FC236}">
              <a16:creationId xmlns:a16="http://schemas.microsoft.com/office/drawing/2014/main" id="{176D1494-C040-482D-811A-037D463D2D69}"/>
            </a:ext>
          </a:extLst>
        </xdr:cNvPr>
        <xdr:cNvSpPr txBox="1"/>
      </xdr:nvSpPr>
      <xdr:spPr>
        <a:xfrm>
          <a:off x="3543300" y="17411700"/>
          <a:ext cx="4000500" cy="60901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a:latin typeface="+mj-lt"/>
            </a:rPr>
            <a:t>Select this option if the user has a business need to view and report on payroll and human resource data from the IRIS Human Resource Management (HRM) application.</a:t>
          </a:r>
        </a:p>
      </xdr:txBody>
    </xdr:sp>
    <xdr:clientData/>
  </xdr:oneCellAnchor>
  <xdr:oneCellAnchor>
    <xdr:from>
      <xdr:col>14</xdr:col>
      <xdr:colOff>22860</xdr:colOff>
      <xdr:row>61</xdr:row>
      <xdr:rowOff>22860</xdr:rowOff>
    </xdr:from>
    <xdr:ext cx="4000500" cy="609013"/>
    <xdr:sp macro="" textlink="">
      <xdr:nvSpPr>
        <xdr:cNvPr id="18" name="TextBox 17">
          <a:extLst>
            <a:ext uri="{FF2B5EF4-FFF2-40B4-BE49-F238E27FC236}">
              <a16:creationId xmlns:a16="http://schemas.microsoft.com/office/drawing/2014/main" id="{BE3E04A8-E2F9-4288-B684-CE9F66151C0E}"/>
            </a:ext>
          </a:extLst>
        </xdr:cNvPr>
        <xdr:cNvSpPr txBox="1"/>
      </xdr:nvSpPr>
      <xdr:spPr>
        <a:xfrm>
          <a:off x="3543300" y="19926300"/>
          <a:ext cx="4000500" cy="60901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a:latin typeface="+mj-lt"/>
            </a:rPr>
            <a:t>Select this option if the user has a business need to view and report on payroll and human resource data from the AKPAY legacy payroll system.</a:t>
          </a:r>
        </a:p>
      </xdr:txBody>
    </xdr:sp>
    <xdr:clientData/>
  </xdr:oneCellAnchor>
  <xdr:oneCellAnchor>
    <xdr:from>
      <xdr:col>2</xdr:col>
      <xdr:colOff>22860</xdr:colOff>
      <xdr:row>63</xdr:row>
      <xdr:rowOff>15240</xdr:rowOff>
    </xdr:from>
    <xdr:ext cx="6995160" cy="953466"/>
    <xdr:sp macro="" textlink="">
      <xdr:nvSpPr>
        <xdr:cNvPr id="19" name="TextBox 18">
          <a:extLst>
            <a:ext uri="{FF2B5EF4-FFF2-40B4-BE49-F238E27FC236}">
              <a16:creationId xmlns:a16="http://schemas.microsoft.com/office/drawing/2014/main" id="{99967E2C-BD46-4807-8245-4E8F1D048AAB}"/>
            </a:ext>
          </a:extLst>
        </xdr:cNvPr>
        <xdr:cNvSpPr txBox="1"/>
      </xdr:nvSpPr>
      <xdr:spPr>
        <a:xfrm>
          <a:off x="525780" y="20566380"/>
          <a:ext cx="6995160" cy="9534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b="1" i="1">
              <a:solidFill>
                <a:srgbClr val="FF0000"/>
              </a:solidFill>
              <a:latin typeface="+mj-lt"/>
            </a:rPr>
            <a:t>SPECIAL NOTE: </a:t>
          </a:r>
          <a:r>
            <a:rPr lang="en-US" b="0" i="0">
              <a:solidFill>
                <a:sysClr val="windowText" lastClr="000000"/>
              </a:solidFill>
              <a:latin typeface="+mj-lt"/>
            </a:rPr>
            <a:t>This data source is primarily reserved for staff in the Department of Administration, Division of Finance (DOF), and the Division of Personnel, Employee Planning and Information (EPIC) section. </a:t>
          </a:r>
        </a:p>
        <a:p>
          <a:pPr marL="0" lvl="0" indent="0">
            <a:buFont typeface="Arial" panose="020B0604020202020204" pitchFamily="34" charset="0"/>
            <a:buNone/>
          </a:pPr>
          <a:endParaRPr lang="en-US" b="0" i="0">
            <a:solidFill>
              <a:sysClr val="windowText" lastClr="000000"/>
            </a:solidFill>
            <a:latin typeface="+mj-lt"/>
          </a:endParaRPr>
        </a:p>
        <a:p>
          <a:pPr marL="0" lvl="0" indent="0">
            <a:buFont typeface="Arial" panose="020B0604020202020204" pitchFamily="34" charset="0"/>
            <a:buNone/>
          </a:pPr>
          <a:r>
            <a:rPr lang="en-US" b="0" i="0">
              <a:solidFill>
                <a:sysClr val="windowText" lastClr="000000"/>
              </a:solidFill>
              <a:latin typeface="+mj-lt"/>
            </a:rPr>
            <a:t>All requests for this data source will be sent to the Division of Finance's State Payroll Manager or designee for approval before it will be processed. DOF Systems Security will care for this request for approval.</a:t>
          </a:r>
        </a:p>
      </xdr:txBody>
    </xdr:sp>
    <xdr:clientData/>
  </xdr:oneCellAnchor>
  <xdr:oneCellAnchor>
    <xdr:from>
      <xdr:col>14</xdr:col>
      <xdr:colOff>15240</xdr:colOff>
      <xdr:row>66</xdr:row>
      <xdr:rowOff>7620</xdr:rowOff>
    </xdr:from>
    <xdr:ext cx="4000500" cy="1125693"/>
    <xdr:sp macro="" textlink="">
      <xdr:nvSpPr>
        <xdr:cNvPr id="20" name="TextBox 19">
          <a:extLst>
            <a:ext uri="{FF2B5EF4-FFF2-40B4-BE49-F238E27FC236}">
              <a16:creationId xmlns:a16="http://schemas.microsoft.com/office/drawing/2014/main" id="{BD0C14D2-5631-47EA-80D8-31942ACC36B9}"/>
            </a:ext>
          </a:extLst>
        </xdr:cNvPr>
        <xdr:cNvSpPr txBox="1"/>
      </xdr:nvSpPr>
      <xdr:spPr>
        <a:xfrm>
          <a:off x="3535680" y="21686520"/>
          <a:ext cx="4000500" cy="112569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a:latin typeface="+mj-lt"/>
            </a:rPr>
            <a:t>Select this option if the user has a business need to view and report on recruitment related data from the WorkPlace Alaska legacy recruitment system, including Applicants’ Names, Loss of Eligibility Information, Military Service Information, Injured Worker and Layoff Information, Applicant Employment History, and Applicant ID or SSN.</a:t>
          </a:r>
        </a:p>
      </xdr:txBody>
    </xdr:sp>
    <xdr:clientData/>
  </xdr:oneCellAnchor>
  <xdr:oneCellAnchor>
    <xdr:from>
      <xdr:col>2</xdr:col>
      <xdr:colOff>15240</xdr:colOff>
      <xdr:row>68</xdr:row>
      <xdr:rowOff>22860</xdr:rowOff>
    </xdr:from>
    <xdr:ext cx="6995160" cy="953466"/>
    <xdr:sp macro="" textlink="">
      <xdr:nvSpPr>
        <xdr:cNvPr id="21" name="TextBox 20">
          <a:extLst>
            <a:ext uri="{FF2B5EF4-FFF2-40B4-BE49-F238E27FC236}">
              <a16:creationId xmlns:a16="http://schemas.microsoft.com/office/drawing/2014/main" id="{A25B56B4-42E6-4257-AA83-C3241EF839B0}"/>
            </a:ext>
          </a:extLst>
        </xdr:cNvPr>
        <xdr:cNvSpPr txBox="1"/>
      </xdr:nvSpPr>
      <xdr:spPr>
        <a:xfrm>
          <a:off x="518160" y="22829520"/>
          <a:ext cx="6995160" cy="9534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b="1" i="1">
              <a:solidFill>
                <a:srgbClr val="FF0000"/>
              </a:solidFill>
              <a:latin typeface="+mj-lt"/>
            </a:rPr>
            <a:t>SPECIAL NOTE: </a:t>
          </a:r>
          <a:r>
            <a:rPr lang="en-US" b="0" i="0">
              <a:solidFill>
                <a:sysClr val="windowText" lastClr="000000"/>
              </a:solidFill>
              <a:latin typeface="+mj-lt"/>
            </a:rPr>
            <a:t>This data source is primarily reserved for staff in the Department of Administration, Division of Personnel, Employee Planning and Information (EPIC) section. </a:t>
          </a:r>
        </a:p>
        <a:p>
          <a:pPr marL="0" lvl="0" indent="0">
            <a:buFont typeface="Arial" panose="020B0604020202020204" pitchFamily="34" charset="0"/>
            <a:buNone/>
          </a:pPr>
          <a:endParaRPr lang="en-US" b="0" i="0">
            <a:solidFill>
              <a:sysClr val="windowText" lastClr="000000"/>
            </a:solidFill>
            <a:latin typeface="+mj-lt"/>
          </a:endParaRPr>
        </a:p>
        <a:p>
          <a:pPr marL="0" lvl="0" indent="0">
            <a:buFont typeface="Arial" panose="020B0604020202020204" pitchFamily="34" charset="0"/>
            <a:buNone/>
          </a:pPr>
          <a:r>
            <a:rPr lang="en-US" b="0" i="0">
              <a:solidFill>
                <a:sysClr val="windowText" lastClr="000000"/>
              </a:solidFill>
              <a:latin typeface="+mj-lt"/>
            </a:rPr>
            <a:t>All requests for this data source will be sent to the Division of Personnel's EPIC Manager or designee for approval before it will be processed. DOF Systems Security will care for this request for approval.</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68579</xdr:colOff>
      <xdr:row>3</xdr:row>
      <xdr:rowOff>22860</xdr:rowOff>
    </xdr:from>
    <xdr:to>
      <xdr:col>3</xdr:col>
      <xdr:colOff>45719</xdr:colOff>
      <xdr:row>5</xdr:row>
      <xdr:rowOff>220980</xdr:rowOff>
    </xdr:to>
    <xdr:pic>
      <xdr:nvPicPr>
        <xdr:cNvPr id="2" name="Picture 1">
          <a:extLst>
            <a:ext uri="{FF2B5EF4-FFF2-40B4-BE49-F238E27FC236}">
              <a16:creationId xmlns:a16="http://schemas.microsoft.com/office/drawing/2014/main" id="{00000000-0008-0000-06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79" y="1744980"/>
          <a:ext cx="731520" cy="731520"/>
        </a:xfrm>
        <a:prstGeom prst="rect">
          <a:avLst/>
        </a:prstGeom>
      </xdr:spPr>
    </xdr:pic>
    <xdr:clientData/>
  </xdr:twoCellAnchor>
  <xdr:oneCellAnchor>
    <xdr:from>
      <xdr:col>1</xdr:col>
      <xdr:colOff>15240</xdr:colOff>
      <xdr:row>36</xdr:row>
      <xdr:rowOff>7620</xdr:rowOff>
    </xdr:from>
    <xdr:ext cx="8039100" cy="781240"/>
    <xdr:sp macro="" textlink="">
      <xdr:nvSpPr>
        <xdr:cNvPr id="3" name="TextBox 2">
          <a:extLst>
            <a:ext uri="{FF2B5EF4-FFF2-40B4-BE49-F238E27FC236}">
              <a16:creationId xmlns:a16="http://schemas.microsoft.com/office/drawing/2014/main" id="{03D64350-19B3-47F8-B0D2-350E7592E85C}"/>
            </a:ext>
          </a:extLst>
        </xdr:cNvPr>
        <xdr:cNvSpPr txBox="1"/>
      </xdr:nvSpPr>
      <xdr:spPr>
        <a:xfrm>
          <a:off x="266700" y="7856220"/>
          <a:ext cx="8039100" cy="78124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lvl="0" indent="0">
            <a:buFont typeface="Arial" panose="020B0604020202020204" pitchFamily="34" charset="0"/>
            <a:buNone/>
          </a:pPr>
          <a:r>
            <a:rPr lang="en-US">
              <a:latin typeface="+mj-lt"/>
            </a:rPr>
            <a:t>I have read the Alaska State Statutes found on the AFFIDAVIT tab that pertain to the disclosure of information acquired in the course of official duties. I agree to limit my use of ALDER to state business purposes and to provide stewardship over the information provided to others. For information deemed Sensitive, I am aware that use of confidential information in a manner not connected with the performance of my duties is a class A misdemeanor. I agree not to share my sign on ID and password with other people.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11C062-1B85-4B70-95DD-DFEC5318AA01}" name="Table3" displayName="Table3" ref="B4:C5" totalsRowShown="0" headerRowDxfId="22" dataDxfId="21" tableBorderDxfId="20" headerRowCellStyle="Normal 2 2">
  <autoFilter ref="B4:C5" xr:uid="{B6B0BF35-9366-4492-AD06-7B12EF92B79A}"/>
  <sortState xmlns:xlrd2="http://schemas.microsoft.com/office/spreadsheetml/2017/richdata2" ref="B5:C5">
    <sortCondition descending="1" ref="B4:B5"/>
  </sortState>
  <tableColumns count="2">
    <tableColumn id="1" xr3:uid="{CF7F5F63-FE2F-4E96-8084-068124B075D8}" name="DATE" dataDxfId="19" dataCellStyle="Normal 2 2"/>
    <tableColumn id="2" xr3:uid="{3FFA1A02-7BB5-4639-AB8C-308944BC76E9}" name="DESCRIPTION OF REVISION" dataDxfId="18" dataCellStyle="Normal 2 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A.DOF.System.Security@alaska.go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OA.DOF.System.Security@alaska.gov"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doa.alaska.gov/dof/forms/resource/Auth-Sec-Contacts.xlsx" TargetMode="External"/><Relationship Id="rId7" Type="http://schemas.openxmlformats.org/officeDocument/2006/relationships/hyperlink" Target="https://doa.alaska.gov/dof/forms/resource/Auth-Sec-Contacts.xlsx" TargetMode="External"/><Relationship Id="rId2" Type="http://schemas.openxmlformats.org/officeDocument/2006/relationships/hyperlink" Target="mailto:doa.dof.system.security@alaska.gov" TargetMode="External"/><Relationship Id="rId1" Type="http://schemas.openxmlformats.org/officeDocument/2006/relationships/hyperlink" Target="mailto:DOA.DOF.IRIS.SWAT@alaska.gov" TargetMode="External"/><Relationship Id="rId6" Type="http://schemas.openxmlformats.org/officeDocument/2006/relationships/hyperlink" Target="mailto:DOA.DOF.IRIS.SWAT@alaska.gov" TargetMode="External"/><Relationship Id="rId5" Type="http://schemas.openxmlformats.org/officeDocument/2006/relationships/hyperlink" Target="mailto:doa.dof.system.security@alaska.gov" TargetMode="External"/><Relationship Id="rId4" Type="http://schemas.openxmlformats.org/officeDocument/2006/relationships/hyperlink" Target="http://doa.alaska.gov/dof/forms/resource/Auth-Sec-Contacts.xlsx"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B2:AD18"/>
  <sheetViews>
    <sheetView showGridLines="0" tabSelected="1" zoomScaleNormal="100" workbookViewId="0">
      <pane ySplit="7" topLeftCell="A8" activePane="bottomLeft" state="frozen"/>
      <selection activeCell="A8" sqref="A8:AC8"/>
      <selection pane="bottomLeft" activeCell="A8" sqref="A8"/>
    </sheetView>
  </sheetViews>
  <sheetFormatPr defaultColWidth="3.6640625" defaultRowHeight="14.4" x14ac:dyDescent="0.3"/>
  <cols>
    <col min="1" max="29" width="3.6640625" style="17"/>
    <col min="30" max="30" width="80.6640625" style="17" hidden="1" customWidth="1"/>
    <col min="31" max="16384" width="3.6640625" style="17"/>
  </cols>
  <sheetData>
    <row r="2" spans="2:28" ht="21" x14ac:dyDescent="0.4">
      <c r="E2" s="18" t="s">
        <v>0</v>
      </c>
      <c r="F2" s="18"/>
      <c r="G2" s="19"/>
      <c r="AB2" s="20" t="s">
        <v>57</v>
      </c>
    </row>
    <row r="3" spans="2:28" ht="21" x14ac:dyDescent="0.4">
      <c r="E3" s="18" t="s">
        <v>1</v>
      </c>
      <c r="F3" s="18"/>
      <c r="G3" s="19"/>
      <c r="AB3" s="21" t="s">
        <v>2</v>
      </c>
    </row>
    <row r="4" spans="2:28" ht="21" x14ac:dyDescent="0.4">
      <c r="E4" s="18" t="s">
        <v>55</v>
      </c>
      <c r="F4" s="22"/>
      <c r="R4" s="88" t="s">
        <v>37</v>
      </c>
      <c r="S4" s="88"/>
      <c r="T4" s="88"/>
      <c r="U4" s="88"/>
      <c r="V4" s="88"/>
      <c r="W4" s="88"/>
      <c r="X4" s="88"/>
      <c r="Y4" s="88"/>
      <c r="Z4" s="88"/>
      <c r="AA4" s="88"/>
      <c r="AB4" s="88"/>
    </row>
    <row r="6" spans="2:28" ht="18" x14ac:dyDescent="0.35">
      <c r="B6" s="89" t="s">
        <v>141</v>
      </c>
      <c r="C6" s="89"/>
      <c r="D6" s="89"/>
      <c r="E6" s="89"/>
      <c r="F6" s="89"/>
      <c r="G6" s="89"/>
      <c r="H6" s="89"/>
      <c r="I6" s="89"/>
      <c r="J6" s="89"/>
      <c r="K6" s="89"/>
      <c r="L6" s="89"/>
      <c r="M6" s="89"/>
      <c r="N6" s="89"/>
      <c r="O6" s="89"/>
      <c r="P6" s="89"/>
      <c r="Q6" s="89"/>
      <c r="R6" s="89"/>
      <c r="S6" s="89"/>
      <c r="T6" s="89"/>
      <c r="U6" s="89"/>
      <c r="V6" s="89"/>
      <c r="W6" s="89"/>
      <c r="X6" s="89"/>
      <c r="Y6" s="89"/>
      <c r="Z6" s="89"/>
      <c r="AA6" s="89"/>
      <c r="AB6" s="89"/>
    </row>
    <row r="8" spans="2:28" ht="62.25" customHeight="1" x14ac:dyDescent="0.3">
      <c r="B8" s="90"/>
      <c r="C8" s="91"/>
      <c r="D8" s="91"/>
      <c r="E8" s="91"/>
      <c r="F8" s="91"/>
      <c r="G8" s="91"/>
      <c r="H8" s="91"/>
      <c r="I8" s="91"/>
      <c r="J8" s="91"/>
      <c r="K8" s="91"/>
      <c r="L8" s="91"/>
      <c r="M8" s="91"/>
      <c r="N8" s="91"/>
      <c r="O8" s="91"/>
      <c r="P8" s="91"/>
      <c r="Q8" s="91"/>
      <c r="R8" s="91"/>
      <c r="S8" s="91"/>
      <c r="T8" s="91"/>
      <c r="U8" s="91"/>
      <c r="V8" s="91"/>
      <c r="W8" s="91"/>
      <c r="X8" s="91"/>
      <c r="Y8" s="91"/>
      <c r="Z8" s="91"/>
      <c r="AA8" s="91"/>
      <c r="AB8" s="91"/>
    </row>
    <row r="10" spans="2:28" ht="18" x14ac:dyDescent="0.35">
      <c r="B10" s="87" t="s">
        <v>142</v>
      </c>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row>
    <row r="12" spans="2:28" ht="132" customHeight="1" x14ac:dyDescent="0.3"/>
    <row r="14" spans="2:28" ht="18" x14ac:dyDescent="0.35">
      <c r="B14" s="87" t="s">
        <v>143</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row>
    <row r="16" spans="2:28" ht="76.8" customHeight="1" x14ac:dyDescent="0.3"/>
    <row r="18" spans="2:28" ht="18" x14ac:dyDescent="0.35">
      <c r="B18" s="87" t="s">
        <v>144</v>
      </c>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row>
  </sheetData>
  <sheetProtection sheet="1" objects="1" scenarios="1" formatCells="0" formatColumns="0" formatRows="0" sort="0" autoFilter="0"/>
  <mergeCells count="6">
    <mergeCell ref="B14:AB14"/>
    <mergeCell ref="B18:AB18"/>
    <mergeCell ref="R4:AB4"/>
    <mergeCell ref="B6:AB6"/>
    <mergeCell ref="B8:AB8"/>
    <mergeCell ref="B10:AB10"/>
  </mergeCells>
  <hyperlinks>
    <hyperlink ref="R4" r:id="rId1" xr:uid="{00000000-0004-0000-0000-000000000000}"/>
  </hyperlinks>
  <printOptions horizontalCentered="1"/>
  <pageMargins left="0.7" right="0.7" top="0.75" bottom="0.75" header="0.3" footer="0.3"/>
  <pageSetup scale="88"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I72"/>
  <sheetViews>
    <sheetView showGridLines="0" zoomScaleNormal="100" zoomScaleSheetLayoutView="85" workbookViewId="0">
      <pane ySplit="8" topLeftCell="A9" activePane="bottomLeft" state="frozen"/>
      <selection activeCell="A8" sqref="A8"/>
      <selection pane="bottomLeft" activeCell="B9" sqref="B9:L9"/>
    </sheetView>
  </sheetViews>
  <sheetFormatPr defaultColWidth="3.6640625" defaultRowHeight="14.4" x14ac:dyDescent="0.3"/>
  <cols>
    <col min="1" max="35" width="3.6640625" style="25"/>
    <col min="36" max="36" width="5.6640625" style="25" bestFit="1" customWidth="1"/>
    <col min="37" max="39" width="3.6640625" style="25"/>
    <col min="40" max="40" width="5.33203125" style="25" bestFit="1" customWidth="1"/>
    <col min="41" max="16384" width="3.6640625" style="25"/>
  </cols>
  <sheetData>
    <row r="1" spans="1:31" ht="31.2" hidden="1" customHeight="1" x14ac:dyDescent="0.3">
      <c r="A1" s="119" t="s">
        <v>36</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row>
    <row r="2" spans="1:31" s="57" customFormat="1" ht="21" x14ac:dyDescent="0.4">
      <c r="E2" s="58" t="s">
        <v>0</v>
      </c>
      <c r="F2" s="58"/>
      <c r="G2" s="58"/>
      <c r="AE2" s="20" t="s">
        <v>57</v>
      </c>
    </row>
    <row r="3" spans="1:31" ht="21" x14ac:dyDescent="0.4">
      <c r="E3" s="58" t="s">
        <v>1</v>
      </c>
      <c r="F3" s="59"/>
      <c r="G3" s="59"/>
      <c r="AE3" s="60" t="s">
        <v>2</v>
      </c>
    </row>
    <row r="4" spans="1:31" ht="21" x14ac:dyDescent="0.4">
      <c r="E4" s="18" t="s">
        <v>55</v>
      </c>
      <c r="F4" s="61"/>
      <c r="U4" s="88" t="s">
        <v>37</v>
      </c>
      <c r="V4" s="88"/>
      <c r="W4" s="88"/>
      <c r="X4" s="88"/>
      <c r="Y4" s="88"/>
      <c r="Z4" s="88"/>
      <c r="AA4" s="88"/>
      <c r="AB4" s="88"/>
      <c r="AC4" s="88"/>
      <c r="AD4" s="88"/>
      <c r="AE4" s="88"/>
    </row>
    <row r="5" spans="1:31" ht="14.4" customHeight="1" x14ac:dyDescent="0.3">
      <c r="E5" s="61" t="s">
        <v>41</v>
      </c>
      <c r="F5" s="61"/>
      <c r="U5" s="47"/>
      <c r="V5" s="47"/>
      <c r="W5" s="47"/>
      <c r="X5" s="47"/>
      <c r="Y5" s="47"/>
      <c r="Z5" s="47"/>
      <c r="AA5" s="47"/>
      <c r="AB5" s="47"/>
      <c r="AC5" s="47"/>
      <c r="AD5" s="47"/>
      <c r="AE5" s="47"/>
    </row>
    <row r="7" spans="1:31" ht="15" customHeight="1" x14ac:dyDescent="0.3">
      <c r="A7" s="17"/>
      <c r="B7" s="104" t="s">
        <v>3</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row>
    <row r="8" spans="1:31" ht="13.95" customHeight="1" thickBot="1" x14ac:dyDescent="0.35"/>
    <row r="9" spans="1:31" ht="25.2" customHeight="1" x14ac:dyDescent="0.3">
      <c r="B9" s="123"/>
      <c r="C9" s="124"/>
      <c r="D9" s="124"/>
      <c r="E9" s="124"/>
      <c r="F9" s="124"/>
      <c r="G9" s="124"/>
      <c r="H9" s="124"/>
      <c r="I9" s="124"/>
      <c r="J9" s="124"/>
      <c r="K9" s="124"/>
      <c r="L9" s="125"/>
      <c r="N9" s="126"/>
      <c r="O9" s="127"/>
      <c r="P9" s="127"/>
      <c r="Q9" s="127"/>
      <c r="R9" s="127"/>
      <c r="S9" s="128"/>
      <c r="U9" s="123"/>
      <c r="V9" s="124"/>
      <c r="W9" s="124"/>
      <c r="X9" s="124"/>
      <c r="Y9" s="124"/>
      <c r="Z9" s="124"/>
      <c r="AA9" s="124"/>
      <c r="AB9" s="124"/>
      <c r="AC9" s="124"/>
      <c r="AD9" s="124"/>
      <c r="AE9" s="125"/>
    </row>
    <row r="10" spans="1:31" s="59" customFormat="1" x14ac:dyDescent="0.3">
      <c r="B10" s="59" t="s">
        <v>42</v>
      </c>
      <c r="N10" s="59" t="s">
        <v>43</v>
      </c>
      <c r="U10" s="59" t="s">
        <v>44</v>
      </c>
    </row>
    <row r="11" spans="1:31" ht="15" thickBot="1" x14ac:dyDescent="0.35"/>
    <row r="12" spans="1:31" ht="25.2" customHeight="1" x14ac:dyDescent="0.3">
      <c r="B12" s="120"/>
      <c r="C12" s="121"/>
      <c r="D12" s="121"/>
      <c r="E12" s="121"/>
      <c r="F12" s="121"/>
      <c r="G12" s="121"/>
      <c r="H12" s="122"/>
      <c r="J12" s="123"/>
      <c r="K12" s="124"/>
      <c r="L12" s="124"/>
      <c r="M12" s="125"/>
      <c r="O12" s="117"/>
      <c r="P12" s="117"/>
      <c r="Q12" s="117"/>
      <c r="R12" s="117"/>
      <c r="S12" s="117"/>
      <c r="T12" s="117"/>
      <c r="U12" s="117"/>
      <c r="V12" s="117"/>
      <c r="W12" s="117"/>
      <c r="X12" s="117"/>
      <c r="Y12" s="117"/>
      <c r="AA12" s="117"/>
      <c r="AB12" s="117"/>
      <c r="AC12" s="117"/>
      <c r="AD12" s="117"/>
      <c r="AE12" s="117"/>
    </row>
    <row r="13" spans="1:31" s="59" customFormat="1" x14ac:dyDescent="0.3">
      <c r="B13" s="59" t="s">
        <v>45</v>
      </c>
      <c r="J13" s="59" t="s">
        <v>49</v>
      </c>
      <c r="O13" s="59" t="s">
        <v>47</v>
      </c>
      <c r="AA13" s="59" t="s">
        <v>130</v>
      </c>
    </row>
    <row r="15" spans="1:31" ht="14.4" customHeight="1" x14ac:dyDescent="0.3">
      <c r="C15" s="97" t="s">
        <v>54</v>
      </c>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62"/>
    </row>
    <row r="16" spans="1:31" x14ac:dyDescent="0.3">
      <c r="C16" s="97" t="s">
        <v>53</v>
      </c>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62"/>
    </row>
    <row r="18" spans="1:31" ht="15" customHeight="1" x14ac:dyDescent="0.3">
      <c r="A18" s="17"/>
      <c r="B18" s="104" t="s">
        <v>70</v>
      </c>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row>
    <row r="19" spans="1:31" ht="15" thickBot="1" x14ac:dyDescent="0.35"/>
    <row r="20" spans="1:31" ht="15" customHeight="1" x14ac:dyDescent="0.3">
      <c r="C20" s="17"/>
      <c r="L20" s="63" t="s">
        <v>46</v>
      </c>
      <c r="N20" s="94"/>
      <c r="O20" s="95"/>
      <c r="P20" s="95"/>
      <c r="Q20" s="95"/>
      <c r="R20" s="95"/>
      <c r="S20" s="95"/>
      <c r="T20" s="95"/>
      <c r="U20" s="95"/>
      <c r="V20" s="95"/>
      <c r="W20" s="96"/>
    </row>
    <row r="21" spans="1:31" ht="15" customHeight="1" x14ac:dyDescent="0.3">
      <c r="C21" s="17"/>
      <c r="L21" s="63"/>
    </row>
    <row r="22" spans="1:31" ht="36" customHeight="1" x14ac:dyDescent="0.3">
      <c r="C22" s="17"/>
      <c r="L22" s="63"/>
    </row>
    <row r="24" spans="1:31" ht="15" customHeight="1" x14ac:dyDescent="0.3">
      <c r="A24" s="17"/>
      <c r="B24" s="104" t="s">
        <v>58</v>
      </c>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row>
    <row r="25" spans="1:31" ht="15" customHeight="1" thickBot="1" x14ac:dyDescent="0.35">
      <c r="A25" s="17"/>
    </row>
    <row r="26" spans="1:31" ht="15" customHeight="1" x14ac:dyDescent="0.3">
      <c r="C26" s="17"/>
      <c r="D26" s="36"/>
      <c r="L26" s="63" t="s">
        <v>68</v>
      </c>
      <c r="N26" s="94"/>
      <c r="O26" s="95"/>
      <c r="P26" s="95"/>
      <c r="Q26" s="95"/>
      <c r="R26" s="95"/>
      <c r="S26" s="95"/>
      <c r="T26" s="95"/>
      <c r="U26" s="95"/>
      <c r="V26" s="95"/>
      <c r="W26" s="96"/>
    </row>
    <row r="27" spans="1:31" ht="15" customHeight="1" x14ac:dyDescent="0.3">
      <c r="C27" s="17"/>
      <c r="D27" s="36"/>
      <c r="L27" s="63"/>
    </row>
    <row r="28" spans="1:31" ht="15" customHeight="1" x14ac:dyDescent="0.3">
      <c r="C28" s="17"/>
      <c r="D28" s="36"/>
      <c r="F28" s="64" t="s">
        <v>63</v>
      </c>
      <c r="G28" s="65"/>
      <c r="H28" s="65"/>
      <c r="I28" s="65"/>
      <c r="J28" s="65"/>
      <c r="K28" s="65"/>
      <c r="L28" s="66"/>
      <c r="M28" s="67"/>
      <c r="N28" s="64" t="s">
        <v>24</v>
      </c>
      <c r="O28" s="65"/>
      <c r="P28" s="65"/>
      <c r="Q28" s="65"/>
      <c r="R28" s="65"/>
      <c r="S28" s="65"/>
      <c r="T28" s="65"/>
      <c r="U28" s="65"/>
      <c r="V28" s="65"/>
      <c r="W28" s="65"/>
      <c r="X28" s="65"/>
      <c r="Y28" s="65"/>
      <c r="Z28" s="65"/>
      <c r="AA28" s="65"/>
      <c r="AB28" s="65"/>
      <c r="AC28" s="65"/>
      <c r="AD28" s="67"/>
    </row>
    <row r="29" spans="1:31" ht="81.599999999999994" customHeight="1" x14ac:dyDescent="0.3">
      <c r="C29" s="17"/>
      <c r="D29" s="36"/>
      <c r="F29" s="108" t="s">
        <v>152</v>
      </c>
      <c r="G29" s="109"/>
      <c r="H29" s="109"/>
      <c r="I29" s="109"/>
      <c r="J29" s="109"/>
      <c r="K29" s="109"/>
      <c r="L29" s="109"/>
      <c r="M29" s="110"/>
      <c r="N29" s="105" t="s">
        <v>83</v>
      </c>
      <c r="O29" s="106"/>
      <c r="P29" s="106"/>
      <c r="Q29" s="106"/>
      <c r="R29" s="106"/>
      <c r="S29" s="106"/>
      <c r="T29" s="106"/>
      <c r="U29" s="106"/>
      <c r="V29" s="106"/>
      <c r="W29" s="106"/>
      <c r="X29" s="106"/>
      <c r="Y29" s="106"/>
      <c r="Z29" s="106"/>
      <c r="AA29" s="106"/>
      <c r="AB29" s="106"/>
      <c r="AC29" s="106"/>
      <c r="AD29" s="107"/>
    </row>
    <row r="30" spans="1:31" ht="81.599999999999994" customHeight="1" x14ac:dyDescent="0.3">
      <c r="C30" s="17"/>
      <c r="D30" s="36"/>
      <c r="F30" s="111" t="s">
        <v>65</v>
      </c>
      <c r="G30" s="112"/>
      <c r="H30" s="112"/>
      <c r="I30" s="112"/>
      <c r="J30" s="112"/>
      <c r="K30" s="112"/>
      <c r="L30" s="112"/>
      <c r="M30" s="113"/>
      <c r="N30" s="101" t="s">
        <v>82</v>
      </c>
      <c r="O30" s="102"/>
      <c r="P30" s="102"/>
      <c r="Q30" s="102"/>
      <c r="R30" s="102"/>
      <c r="S30" s="102"/>
      <c r="T30" s="102"/>
      <c r="U30" s="102"/>
      <c r="V30" s="102"/>
      <c r="W30" s="102"/>
      <c r="X30" s="102"/>
      <c r="Y30" s="102"/>
      <c r="Z30" s="102"/>
      <c r="AA30" s="102"/>
      <c r="AB30" s="102"/>
      <c r="AC30" s="102"/>
      <c r="AD30" s="103"/>
    </row>
    <row r="31" spans="1:31" ht="81.599999999999994" customHeight="1" x14ac:dyDescent="0.3">
      <c r="C31" s="17"/>
      <c r="D31" s="36"/>
      <c r="F31" s="114" t="s">
        <v>66</v>
      </c>
      <c r="G31" s="115"/>
      <c r="H31" s="115"/>
      <c r="I31" s="115"/>
      <c r="J31" s="115"/>
      <c r="K31" s="115"/>
      <c r="L31" s="115"/>
      <c r="M31" s="116"/>
      <c r="N31" s="105" t="s">
        <v>81</v>
      </c>
      <c r="O31" s="106"/>
      <c r="P31" s="106"/>
      <c r="Q31" s="106"/>
      <c r="R31" s="106"/>
      <c r="S31" s="106"/>
      <c r="T31" s="106"/>
      <c r="U31" s="106"/>
      <c r="V31" s="106"/>
      <c r="W31" s="106"/>
      <c r="X31" s="106"/>
      <c r="Y31" s="106"/>
      <c r="Z31" s="106"/>
      <c r="AA31" s="106"/>
      <c r="AB31" s="106"/>
      <c r="AC31" s="106"/>
      <c r="AD31" s="107"/>
    </row>
    <row r="32" spans="1:31" ht="120.6" customHeight="1" x14ac:dyDescent="0.3">
      <c r="C32" s="17"/>
      <c r="D32" s="36"/>
      <c r="F32" s="118" t="s">
        <v>67</v>
      </c>
      <c r="G32" s="118"/>
      <c r="H32" s="118"/>
      <c r="I32" s="118"/>
      <c r="J32" s="118"/>
      <c r="K32" s="118"/>
      <c r="L32" s="118"/>
      <c r="M32" s="118"/>
      <c r="N32" s="98" t="s">
        <v>84</v>
      </c>
      <c r="O32" s="99"/>
      <c r="P32" s="99"/>
      <c r="Q32" s="99"/>
      <c r="R32" s="99"/>
      <c r="S32" s="99"/>
      <c r="T32" s="99"/>
      <c r="U32" s="99"/>
      <c r="V32" s="99"/>
      <c r="W32" s="99"/>
      <c r="X32" s="99"/>
      <c r="Y32" s="99"/>
      <c r="Z32" s="99"/>
      <c r="AA32" s="99"/>
      <c r="AB32" s="99"/>
      <c r="AC32" s="99"/>
      <c r="AD32" s="100"/>
    </row>
    <row r="34" spans="2:52" ht="15.6" x14ac:dyDescent="0.3">
      <c r="B34" s="104" t="s">
        <v>69</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row>
    <row r="36" spans="2:52" x14ac:dyDescent="0.3">
      <c r="B36" s="93" t="s">
        <v>78</v>
      </c>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row>
    <row r="38" spans="2:52" x14ac:dyDescent="0.3">
      <c r="C38" s="56"/>
      <c r="D38" s="69" t="s">
        <v>71</v>
      </c>
      <c r="L38" s="62"/>
      <c r="M38" s="62"/>
      <c r="N38" s="62"/>
      <c r="O38" s="62"/>
      <c r="P38" s="62"/>
      <c r="Q38" s="62"/>
      <c r="R38" s="62"/>
      <c r="S38" s="62"/>
      <c r="T38" s="62"/>
      <c r="U38" s="62"/>
      <c r="V38" s="62"/>
      <c r="W38" s="62"/>
      <c r="X38" s="62"/>
      <c r="Y38" s="62"/>
      <c r="Z38" s="62"/>
      <c r="AA38" s="62"/>
      <c r="AB38" s="62"/>
      <c r="AC38" s="62"/>
      <c r="AD38" s="62"/>
    </row>
    <row r="39" spans="2:52" ht="51.6" customHeight="1" x14ac:dyDescent="0.3">
      <c r="B39" s="55"/>
      <c r="C39" s="55"/>
      <c r="D39" s="55"/>
      <c r="E39" s="55"/>
      <c r="F39" s="55"/>
      <c r="G39" s="55"/>
      <c r="H39" s="55"/>
      <c r="I39" s="55"/>
      <c r="J39" s="55"/>
      <c r="K39" s="55"/>
      <c r="L39" s="55"/>
      <c r="M39" s="68"/>
      <c r="N39" s="68"/>
      <c r="O39" s="68"/>
      <c r="P39" s="68"/>
      <c r="Q39" s="68"/>
      <c r="R39" s="68"/>
      <c r="S39" s="68"/>
      <c r="T39" s="68"/>
      <c r="U39" s="68"/>
      <c r="V39" s="68"/>
      <c r="W39" s="68"/>
      <c r="X39" s="68"/>
      <c r="Y39" s="68"/>
      <c r="Z39" s="68"/>
      <c r="AA39" s="68"/>
      <c r="AB39" s="68"/>
      <c r="AC39" s="68"/>
      <c r="AD39" s="68"/>
      <c r="AE39" s="55"/>
    </row>
    <row r="40" spans="2:52" x14ac:dyDescent="0.3">
      <c r="AL40" s="97"/>
      <c r="AM40" s="97"/>
      <c r="AN40" s="97"/>
      <c r="AO40" s="97"/>
      <c r="AP40" s="97"/>
      <c r="AQ40" s="97"/>
      <c r="AR40" s="97"/>
      <c r="AS40" s="97"/>
      <c r="AT40" s="97"/>
      <c r="AU40" s="97"/>
      <c r="AV40" s="97"/>
      <c r="AW40" s="97"/>
      <c r="AX40" s="97"/>
      <c r="AY40" s="97"/>
      <c r="AZ40" s="97"/>
    </row>
    <row r="41" spans="2:52" ht="14.4" customHeight="1" x14ac:dyDescent="0.3">
      <c r="C41" s="72" t="str">
        <f>IF(OR(AKSASPUB&lt;&gt;"",AKSASCONF&lt;&gt;""),"X","")</f>
        <v/>
      </c>
      <c r="D41" s="69" t="s">
        <v>72</v>
      </c>
      <c r="O41" s="62"/>
      <c r="P41" s="62"/>
      <c r="Q41" s="62"/>
      <c r="R41" s="62"/>
      <c r="S41" s="62"/>
      <c r="T41" s="62"/>
      <c r="U41" s="62"/>
      <c r="V41" s="62"/>
      <c r="W41" s="62"/>
      <c r="X41" s="62"/>
      <c r="Y41" s="62"/>
      <c r="Z41" s="62"/>
      <c r="AA41" s="62"/>
      <c r="AB41" s="62"/>
      <c r="AC41" s="62"/>
      <c r="AD41" s="62"/>
      <c r="AL41" s="97"/>
      <c r="AM41" s="97"/>
      <c r="AN41" s="97"/>
      <c r="AO41" s="97"/>
      <c r="AP41" s="97"/>
      <c r="AQ41" s="97"/>
      <c r="AR41" s="97"/>
      <c r="AS41" s="97"/>
      <c r="AT41" s="97"/>
      <c r="AU41" s="97"/>
      <c r="AV41" s="97"/>
      <c r="AW41" s="97"/>
      <c r="AX41" s="97"/>
      <c r="AY41" s="97"/>
      <c r="AZ41" s="97"/>
    </row>
    <row r="42" spans="2:52" x14ac:dyDescent="0.3">
      <c r="O42" s="62"/>
      <c r="P42" s="62"/>
      <c r="Q42" s="62"/>
      <c r="R42" s="62"/>
      <c r="S42" s="62"/>
      <c r="T42" s="62"/>
      <c r="U42" s="62"/>
      <c r="V42" s="62"/>
      <c r="W42" s="62"/>
      <c r="X42" s="62"/>
      <c r="Y42" s="62"/>
      <c r="Z42" s="62"/>
      <c r="AA42" s="62"/>
      <c r="AB42" s="62"/>
      <c r="AC42" s="62"/>
      <c r="AD42" s="62"/>
      <c r="AL42" s="97"/>
      <c r="AM42" s="97"/>
      <c r="AN42" s="97"/>
      <c r="AO42" s="97"/>
      <c r="AP42" s="97"/>
      <c r="AQ42" s="97"/>
      <c r="AR42" s="97"/>
      <c r="AS42" s="97"/>
      <c r="AT42" s="97"/>
      <c r="AU42" s="97"/>
      <c r="AV42" s="97"/>
      <c r="AW42" s="97"/>
      <c r="AX42" s="97"/>
      <c r="AY42" s="97"/>
      <c r="AZ42" s="97"/>
    </row>
    <row r="43" spans="2:52" x14ac:dyDescent="0.3">
      <c r="E43" s="59" t="s">
        <v>75</v>
      </c>
      <c r="O43" s="62"/>
      <c r="P43" s="62"/>
      <c r="Q43" s="62"/>
      <c r="R43" s="62"/>
      <c r="S43" s="62"/>
      <c r="T43" s="62"/>
      <c r="U43" s="62"/>
      <c r="V43" s="62"/>
      <c r="W43" s="62"/>
      <c r="X43" s="62"/>
      <c r="Y43" s="62"/>
      <c r="Z43" s="62"/>
      <c r="AA43" s="62"/>
      <c r="AB43" s="62"/>
      <c r="AC43" s="62"/>
      <c r="AD43" s="62"/>
      <c r="AL43" s="97"/>
      <c r="AM43" s="97"/>
      <c r="AN43" s="97"/>
      <c r="AO43" s="97"/>
      <c r="AP43" s="97"/>
      <c r="AQ43" s="97"/>
      <c r="AR43" s="97"/>
      <c r="AS43" s="97"/>
      <c r="AT43" s="97"/>
      <c r="AU43" s="97"/>
      <c r="AV43" s="97"/>
      <c r="AW43" s="97"/>
      <c r="AX43" s="97"/>
      <c r="AY43" s="97"/>
      <c r="AZ43" s="97"/>
    </row>
    <row r="44" spans="2:52" x14ac:dyDescent="0.3">
      <c r="O44" s="62"/>
      <c r="P44" s="97"/>
      <c r="Q44" s="97"/>
      <c r="R44" s="97"/>
      <c r="S44" s="97"/>
      <c r="T44" s="97"/>
      <c r="U44" s="97"/>
      <c r="V44" s="97"/>
      <c r="W44" s="97"/>
      <c r="X44" s="97"/>
      <c r="Y44" s="97"/>
      <c r="Z44" s="97"/>
      <c r="AA44" s="97"/>
      <c r="AB44" s="97"/>
      <c r="AC44" s="97"/>
      <c r="AD44" s="97"/>
      <c r="AL44" s="97"/>
      <c r="AM44" s="97"/>
      <c r="AN44" s="97"/>
      <c r="AO44" s="97"/>
      <c r="AP44" s="97"/>
      <c r="AQ44" s="97"/>
      <c r="AR44" s="97"/>
      <c r="AS44" s="97"/>
      <c r="AT44" s="97"/>
      <c r="AU44" s="97"/>
      <c r="AV44" s="97"/>
      <c r="AW44" s="97"/>
      <c r="AX44" s="97"/>
      <c r="AY44" s="97"/>
      <c r="AZ44" s="97"/>
    </row>
    <row r="45" spans="2:52" ht="15" customHeight="1" x14ac:dyDescent="0.3">
      <c r="F45" s="56"/>
      <c r="G45" s="69" t="s">
        <v>73</v>
      </c>
      <c r="AE45" s="62"/>
    </row>
    <row r="46" spans="2:52" x14ac:dyDescent="0.3">
      <c r="F46" s="56"/>
      <c r="G46" s="69" t="s">
        <v>74</v>
      </c>
      <c r="AE46" s="62"/>
    </row>
    <row r="47" spans="2:52" ht="15" customHeight="1" x14ac:dyDescent="0.3">
      <c r="AE47" s="62"/>
    </row>
    <row r="48" spans="2:52" x14ac:dyDescent="0.3">
      <c r="AE48" s="62"/>
    </row>
    <row r="49" spans="2:31" ht="60" customHeight="1" x14ac:dyDescent="0.3">
      <c r="AE49" s="62"/>
    </row>
    <row r="50" spans="2:31" x14ac:dyDescent="0.3">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row>
    <row r="52" spans="2:31" x14ac:dyDescent="0.3">
      <c r="C52" s="56"/>
      <c r="D52" s="70" t="s">
        <v>76</v>
      </c>
      <c r="O52" s="92"/>
      <c r="P52" s="92"/>
      <c r="Q52" s="92"/>
      <c r="R52" s="92"/>
      <c r="S52" s="92"/>
      <c r="T52" s="92"/>
      <c r="U52" s="92"/>
      <c r="V52" s="92"/>
      <c r="W52" s="92"/>
      <c r="X52" s="92"/>
      <c r="Y52" s="92"/>
      <c r="Z52" s="92"/>
      <c r="AA52" s="92"/>
      <c r="AB52" s="92"/>
      <c r="AC52" s="92"/>
      <c r="AD52" s="92"/>
    </row>
    <row r="53" spans="2:31" ht="130.19999999999999" customHeight="1" x14ac:dyDescent="0.3"/>
    <row r="55" spans="2:31" x14ac:dyDescent="0.3">
      <c r="B55" s="93" t="s">
        <v>77</v>
      </c>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row>
    <row r="57" spans="2:31" ht="14.4" customHeight="1" x14ac:dyDescent="0.3">
      <c r="C57" s="56"/>
      <c r="D57" s="70" t="s">
        <v>33</v>
      </c>
      <c r="O57" s="37" t="s">
        <v>153</v>
      </c>
      <c r="P57" s="37"/>
      <c r="Q57" s="37"/>
      <c r="R57" s="37"/>
      <c r="S57" s="37"/>
      <c r="T57" s="37"/>
      <c r="U57" s="37"/>
      <c r="V57" s="37"/>
      <c r="W57" s="37"/>
      <c r="X57" s="37"/>
      <c r="Y57" s="37"/>
      <c r="Z57" s="37"/>
      <c r="AA57" s="37"/>
      <c r="AB57" s="37"/>
      <c r="AC57" s="37"/>
      <c r="AD57" s="37"/>
    </row>
    <row r="58" spans="2:31" ht="34.799999999999997" customHeight="1" x14ac:dyDescent="0.3">
      <c r="O58" s="37"/>
      <c r="P58" s="37"/>
      <c r="Q58" s="37"/>
      <c r="R58" s="37"/>
      <c r="S58" s="37"/>
      <c r="T58" s="37"/>
      <c r="U58" s="37"/>
      <c r="V58" s="37"/>
      <c r="W58" s="37"/>
      <c r="X58" s="37"/>
      <c r="Y58" s="37"/>
      <c r="Z58" s="37"/>
      <c r="AA58" s="37"/>
      <c r="AB58" s="37"/>
      <c r="AC58" s="37"/>
      <c r="AD58" s="37"/>
    </row>
    <row r="59" spans="2:31" ht="103.2" customHeight="1" x14ac:dyDescent="0.3">
      <c r="O59" s="37"/>
      <c r="P59" s="37"/>
      <c r="Q59" s="37"/>
      <c r="R59" s="37"/>
      <c r="S59" s="37"/>
      <c r="T59" s="37"/>
      <c r="U59" s="37"/>
      <c r="V59" s="37"/>
      <c r="W59" s="37"/>
      <c r="X59" s="37"/>
      <c r="Y59" s="37"/>
      <c r="Z59" s="37"/>
      <c r="AA59" s="37"/>
      <c r="AB59" s="37"/>
      <c r="AC59" s="37"/>
      <c r="AD59" s="37"/>
    </row>
    <row r="60" spans="2:31" x14ac:dyDescent="0.3">
      <c r="B60" s="55"/>
      <c r="C60" s="55"/>
      <c r="D60" s="55"/>
      <c r="E60" s="55"/>
      <c r="F60" s="55"/>
      <c r="G60" s="55"/>
      <c r="H60" s="55"/>
      <c r="I60" s="55"/>
      <c r="J60" s="55"/>
      <c r="K60" s="55"/>
      <c r="L60" s="55"/>
      <c r="M60" s="55"/>
      <c r="N60" s="55"/>
      <c r="O60" s="71"/>
      <c r="P60" s="55"/>
      <c r="Q60" s="55"/>
      <c r="R60" s="55"/>
      <c r="S60" s="55"/>
      <c r="T60" s="55"/>
      <c r="U60" s="55"/>
      <c r="V60" s="55"/>
      <c r="W60" s="55"/>
      <c r="X60" s="71"/>
      <c r="Y60" s="71"/>
      <c r="Z60" s="71"/>
      <c r="AA60" s="71"/>
      <c r="AB60" s="71"/>
      <c r="AC60" s="71"/>
      <c r="AD60" s="71"/>
      <c r="AE60" s="55"/>
    </row>
    <row r="61" spans="2:31" x14ac:dyDescent="0.3">
      <c r="O61" s="37"/>
      <c r="X61" s="37"/>
      <c r="Y61" s="37"/>
      <c r="Z61" s="37"/>
      <c r="AA61" s="37"/>
      <c r="AB61" s="37"/>
      <c r="AC61" s="37"/>
      <c r="AD61" s="37"/>
    </row>
    <row r="62" spans="2:31" ht="14.4" customHeight="1" x14ac:dyDescent="0.3">
      <c r="C62" s="56"/>
      <c r="D62" s="70" t="s">
        <v>79</v>
      </c>
      <c r="O62" s="92"/>
      <c r="P62" s="92"/>
      <c r="Q62" s="92"/>
      <c r="R62" s="92"/>
      <c r="S62" s="92"/>
      <c r="T62" s="92"/>
      <c r="U62" s="92"/>
      <c r="V62" s="92"/>
      <c r="W62" s="92"/>
      <c r="X62" s="92"/>
      <c r="Y62" s="92"/>
      <c r="Z62" s="92"/>
      <c r="AA62" s="92"/>
      <c r="AB62" s="92"/>
      <c r="AC62" s="92"/>
      <c r="AD62" s="92"/>
    </row>
    <row r="63" spans="2:31" ht="36" customHeight="1" x14ac:dyDescent="0.3">
      <c r="O63" s="37"/>
      <c r="P63" s="37"/>
      <c r="Q63" s="37"/>
      <c r="R63" s="37"/>
      <c r="S63" s="37"/>
      <c r="T63" s="37"/>
      <c r="U63" s="37"/>
      <c r="V63" s="37"/>
      <c r="W63" s="37"/>
      <c r="X63" s="37"/>
      <c r="Y63" s="37"/>
      <c r="Z63" s="37"/>
      <c r="AA63" s="37"/>
      <c r="AB63" s="37"/>
      <c r="AC63" s="37"/>
      <c r="AD63" s="37"/>
    </row>
    <row r="64" spans="2:31" ht="76.2" customHeight="1" x14ac:dyDescent="0.3">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2:61" x14ac:dyDescent="0.3">
      <c r="B65" s="55"/>
      <c r="C65" s="55"/>
      <c r="D65" s="55"/>
      <c r="E65" s="55"/>
      <c r="F65" s="55"/>
      <c r="G65" s="55"/>
      <c r="H65" s="55"/>
      <c r="I65" s="55"/>
      <c r="J65" s="55"/>
      <c r="K65" s="55"/>
      <c r="L65" s="55"/>
      <c r="M65" s="55"/>
      <c r="N65" s="55"/>
      <c r="O65" s="71"/>
      <c r="P65" s="55"/>
      <c r="Q65" s="55"/>
      <c r="R65" s="55"/>
      <c r="S65" s="55"/>
      <c r="T65" s="55"/>
      <c r="U65" s="55"/>
      <c r="V65" s="55"/>
      <c r="W65" s="55"/>
      <c r="X65" s="71"/>
      <c r="Y65" s="71"/>
      <c r="Z65" s="71"/>
      <c r="AA65" s="71"/>
      <c r="AB65" s="71"/>
      <c r="AC65" s="71"/>
      <c r="AD65" s="71"/>
      <c r="AE65" s="55"/>
    </row>
    <row r="66" spans="2:61" x14ac:dyDescent="0.3">
      <c r="O66" s="37"/>
      <c r="X66" s="37"/>
      <c r="Y66" s="37"/>
      <c r="Z66" s="37"/>
      <c r="AA66" s="37"/>
      <c r="AB66" s="37"/>
      <c r="AC66" s="37"/>
      <c r="AD66" s="37"/>
    </row>
    <row r="67" spans="2:61" x14ac:dyDescent="0.3">
      <c r="C67" s="56"/>
      <c r="D67" s="70" t="s">
        <v>80</v>
      </c>
    </row>
    <row r="68" spans="2:61" ht="75" customHeight="1" x14ac:dyDescent="0.3">
      <c r="AJ68" s="86"/>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row>
    <row r="69" spans="2:61" ht="78.599999999999994" customHeight="1" x14ac:dyDescent="0.3">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row>
    <row r="70" spans="2:61" x14ac:dyDescent="0.3">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row>
    <row r="71" spans="2:61" x14ac:dyDescent="0.3">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row>
    <row r="72" spans="2:61" x14ac:dyDescent="0.3">
      <c r="O72" s="37"/>
      <c r="P72" s="37"/>
      <c r="Q72" s="37"/>
      <c r="R72" s="37"/>
      <c r="S72" s="37"/>
      <c r="T72" s="37"/>
      <c r="U72" s="37"/>
      <c r="V72" s="37"/>
      <c r="W72" s="37"/>
      <c r="X72" s="37"/>
      <c r="Y72" s="37"/>
      <c r="Z72" s="37"/>
      <c r="AA72" s="37"/>
      <c r="AB72" s="37"/>
      <c r="AC72" s="37"/>
      <c r="AD72" s="37"/>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row>
  </sheetData>
  <sheetProtection sheet="1" objects="1" scenarios="1" formatCells="0" formatColumns="0" formatRows="0" sort="0" autoFilter="0"/>
  <mergeCells count="32">
    <mergeCell ref="AA12:AE12"/>
    <mergeCell ref="B24:AE24"/>
    <mergeCell ref="N26:W26"/>
    <mergeCell ref="F32:M32"/>
    <mergeCell ref="A1:AE1"/>
    <mergeCell ref="B12:H12"/>
    <mergeCell ref="J12:M12"/>
    <mergeCell ref="O12:Y12"/>
    <mergeCell ref="B7:AE7"/>
    <mergeCell ref="B9:L9"/>
    <mergeCell ref="N9:S9"/>
    <mergeCell ref="U9:AE9"/>
    <mergeCell ref="U4:AE4"/>
    <mergeCell ref="C15:AC15"/>
    <mergeCell ref="C16:AC16"/>
    <mergeCell ref="B18:AE18"/>
    <mergeCell ref="O62:AD62"/>
    <mergeCell ref="B55:AE55"/>
    <mergeCell ref="O52:AD52"/>
    <mergeCell ref="N20:W20"/>
    <mergeCell ref="AL40:AZ41"/>
    <mergeCell ref="AL42:AZ44"/>
    <mergeCell ref="N32:AD32"/>
    <mergeCell ref="P44:AD44"/>
    <mergeCell ref="N30:AD30"/>
    <mergeCell ref="B34:AE34"/>
    <mergeCell ref="B36:AE36"/>
    <mergeCell ref="N29:AD29"/>
    <mergeCell ref="F29:M29"/>
    <mergeCell ref="F30:M30"/>
    <mergeCell ref="N31:AD31"/>
    <mergeCell ref="F31:M31"/>
  </mergeCells>
  <conditionalFormatting sqref="C57">
    <cfRule type="expression" dxfId="17" priority="4">
      <formula>AND(AGENCY&lt;&gt;"02-DOA/DOF",AGENCY&lt;&gt;"02-DOA/DOP",AGENCY&lt;&gt;"01-GOV/OMB",AGENCY&lt;&gt;"30-LEG/LAU",AGENCY&lt;&gt;"30-LEG/LAA")</formula>
    </cfRule>
  </conditionalFormatting>
  <conditionalFormatting sqref="C67">
    <cfRule type="expression" dxfId="16" priority="5">
      <formula>AGENCY&lt;&gt;"02-DOA/DOP"</formula>
    </cfRule>
  </conditionalFormatting>
  <conditionalFormatting sqref="F45">
    <cfRule type="expression" dxfId="15" priority="2">
      <formula>AKSASCONF&lt;&gt;""</formula>
    </cfRule>
  </conditionalFormatting>
  <conditionalFormatting sqref="F46">
    <cfRule type="expression" dxfId="14" priority="1">
      <formula>AKSASPUB&lt;&gt;""</formula>
    </cfRule>
  </conditionalFormatting>
  <conditionalFormatting sqref="AA12 C62">
    <cfRule type="expression" dxfId="13" priority="3">
      <formula>AND(AGENCY&lt;&gt;"02-DOA/DOF",AGENCY&lt;&gt;"02-DOA/DOP")</formula>
    </cfRule>
  </conditionalFormatting>
  <dataValidations count="6">
    <dataValidation type="list" allowBlank="1" showInputMessage="1" showErrorMessage="1" errorTitle="Invalid Agency" error="Please use the drop-down to select a valid agency. Select Retry or Cancel to clear your entry." sqref="J12:M12" xr:uid="{00000000-0002-0000-0100-000000000000}">
      <formula1>SEL_AGENCY</formula1>
    </dataValidation>
    <dataValidation type="list" allowBlank="1" showInputMessage="1" showErrorMessage="1" sqref="N20" xr:uid="{7D58F9FB-8040-472E-B6C9-B826808618D2}">
      <formula1>SEL_REQ_REASON</formula1>
    </dataValidation>
    <dataValidation type="list" allowBlank="1" showInputMessage="1" showErrorMessage="1" sqref="N26:W26" xr:uid="{9F69ADE6-7C3B-4825-AA1E-11E0D70E5131}">
      <formula1>SEL_ACCESS_LVL</formula1>
    </dataValidation>
    <dataValidation allowBlank="1" showInputMessage="1" showErrorMessage="1" promptTitle="SELECTION LIMITED" prompt="AKSAS (Unclassified/Public) and AKSAS (Sensitive/Confidential)  cannot be selected in combination." sqref="F45:F46" xr:uid="{F33F043F-B362-4CA2-88A2-A20FFF0E3032}"/>
    <dataValidation type="list" allowBlank="1" showInputMessage="1" showErrorMessage="1" sqref="AA12:AE12" xr:uid="{65F17A22-101A-407E-82BC-04E73D9A4EFF}">
      <formula1>DOAOnlyList</formula1>
    </dataValidation>
    <dataValidation type="custom" allowBlank="1" showInputMessage="1" showErrorMessage="1" errorTitle="POSITION CONTROL NUMBER (PCN)" error="ENTER A VALID PCN. NO SPECIAL CHARACTERS, INCLUDING HYPHENS ARE ALLOWED." promptTitle="POSITION CONTROL NUMBER (PCN)" prompt="ENTER A VALID PCN. NO SPECIAL CHARACTERS, INCLUDING HYPHENS ARE ALLOWED." sqref="B12:H12" xr:uid="{42A6F889-127C-498E-B5DE-0016BF4F7755}">
      <formula1>ISNUMBER(SUMPRODUCT(FIND(MID(EE_PCN,ROW($1:$16),1),"0123456789ABCDEFGHIJKLMNOPQRSTUVWXYZ")))</formula1>
    </dataValidation>
  </dataValidations>
  <hyperlinks>
    <hyperlink ref="A1:AE1" location="'SECURITY REQUEST'!A1" display="CONTINUE TO NEXT PAGE" xr:uid="{00000000-0004-0000-0100-000002000000}"/>
    <hyperlink ref="U4" r:id="rId1" xr:uid="{97E8B617-93A6-441C-94E7-8E3E0C53F03B}"/>
  </hyperlinks>
  <pageMargins left="0.7" right="0.7" top="0.75" bottom="0.75" header="0.3" footer="0.3"/>
  <pageSetup scale="77" fitToHeight="0" orientation="portrait" r:id="rId2"/>
  <rowBreaks count="2" manualBreakCount="2">
    <brk id="33" max="16383" man="1"/>
    <brk id="65" max="3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CH60"/>
  <sheetViews>
    <sheetView showGridLines="0" zoomScaleNormal="100" zoomScaleSheetLayoutView="100" zoomScalePageLayoutView="85" workbookViewId="0">
      <pane ySplit="7" topLeftCell="A8" activePane="bottomLeft" state="frozen"/>
      <selection activeCell="A8" sqref="A8:AC8"/>
      <selection pane="bottomLeft" activeCell="F10" sqref="F10:R10"/>
    </sheetView>
  </sheetViews>
  <sheetFormatPr defaultColWidth="3.6640625" defaultRowHeight="14.4" x14ac:dyDescent="0.3"/>
  <cols>
    <col min="1" max="1" width="3.6640625" style="17" customWidth="1"/>
    <col min="2" max="29" width="3.6640625" style="17"/>
    <col min="30" max="30" width="3.6640625" style="17" customWidth="1"/>
    <col min="31" max="38" width="3.6640625" style="28"/>
    <col min="39" max="39" width="4.88671875" style="28" bestFit="1" customWidth="1"/>
    <col min="40" max="83" width="3.6640625" style="28"/>
    <col min="84" max="16384" width="3.6640625" style="17"/>
  </cols>
  <sheetData>
    <row r="1" spans="1:86" ht="107.25" customHeight="1" x14ac:dyDescent="0.3">
      <c r="B1" s="150" t="s">
        <v>132</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row>
    <row r="2" spans="1:86" x14ac:dyDescent="0.3">
      <c r="B2" s="151" t="s">
        <v>35</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row>
    <row r="4" spans="1:86" ht="21" x14ac:dyDescent="0.4">
      <c r="D4" s="48" t="s">
        <v>0</v>
      </c>
      <c r="E4" s="49"/>
      <c r="AE4" s="17"/>
      <c r="AF4" s="17"/>
      <c r="AG4" s="17"/>
      <c r="AH4" s="20" t="s">
        <v>57</v>
      </c>
    </row>
    <row r="5" spans="1:86" ht="21" x14ac:dyDescent="0.4">
      <c r="D5" s="48" t="s">
        <v>1</v>
      </c>
      <c r="E5" s="49"/>
      <c r="AE5" s="17"/>
      <c r="AF5" s="17"/>
      <c r="AG5" s="17"/>
      <c r="AH5" s="29" t="s">
        <v>2</v>
      </c>
    </row>
    <row r="6" spans="1:86" ht="21" x14ac:dyDescent="0.4">
      <c r="D6" s="48" t="s">
        <v>55</v>
      </c>
      <c r="E6" s="49"/>
      <c r="S6" s="29"/>
      <c r="Y6" s="88" t="s">
        <v>37</v>
      </c>
      <c r="Z6" s="88"/>
      <c r="AA6" s="88"/>
      <c r="AB6" s="88"/>
      <c r="AC6" s="88"/>
      <c r="AD6" s="88"/>
      <c r="AE6" s="88"/>
      <c r="AF6" s="88"/>
      <c r="AG6" s="88"/>
      <c r="AH6" s="88"/>
    </row>
    <row r="7" spans="1:86" ht="12" customHeight="1" x14ac:dyDescent="0.3"/>
    <row r="8" spans="1:86" ht="18" x14ac:dyDescent="0.35">
      <c r="A8" s="89" t="s">
        <v>3</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row>
    <row r="9" spans="1:86" ht="12" customHeight="1" x14ac:dyDescent="0.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row>
    <row r="10" spans="1:86" x14ac:dyDescent="0.3">
      <c r="D10" s="23"/>
      <c r="E10" s="40" t="s">
        <v>157</v>
      </c>
      <c r="F10" s="133" t="str">
        <f>IF(EE_NAME="","REQUIRED. RETURN TO PREVIOUS TAB.",EE_NAME)</f>
        <v>REQUIRED. RETURN TO PREVIOUS TAB.</v>
      </c>
      <c r="G10" s="133"/>
      <c r="H10" s="133"/>
      <c r="I10" s="133"/>
      <c r="J10" s="133"/>
      <c r="K10" s="133"/>
      <c r="L10" s="133"/>
      <c r="M10" s="133"/>
      <c r="N10" s="133"/>
      <c r="O10" s="133"/>
      <c r="P10" s="133"/>
      <c r="Q10" s="133"/>
      <c r="R10" s="133"/>
      <c r="S10" s="24"/>
      <c r="T10" s="23"/>
      <c r="U10" s="23"/>
      <c r="V10" s="40" t="s">
        <v>50</v>
      </c>
      <c r="W10" s="133" t="str">
        <f>IF(AGENCY="","REQUIRED. RETURN TO PREVIOUS TAB.",AGENCY)</f>
        <v>REQUIRED. RETURN TO PREVIOUS TAB.</v>
      </c>
      <c r="X10" s="133"/>
      <c r="Y10" s="133"/>
      <c r="Z10" s="133"/>
      <c r="AA10" s="133"/>
      <c r="AB10" s="133"/>
      <c r="AC10" s="133"/>
      <c r="AD10" s="133"/>
      <c r="AE10" s="133"/>
      <c r="AF10" s="133"/>
      <c r="AG10" s="17"/>
      <c r="CF10" s="28"/>
      <c r="CG10" s="28"/>
      <c r="CH10" s="28"/>
    </row>
    <row r="11" spans="1:86" x14ac:dyDescent="0.3">
      <c r="D11" s="23"/>
      <c r="E11" s="40" t="s">
        <v>158</v>
      </c>
      <c r="F11" s="133" t="str">
        <f>IF(EE_ID="","REQUIRED. RETURN TO PREVIOUS TAB.",EE_ID)</f>
        <v>REQUIRED. RETURN TO PREVIOUS TAB.</v>
      </c>
      <c r="G11" s="133"/>
      <c r="H11" s="133"/>
      <c r="I11" s="133"/>
      <c r="J11" s="133"/>
      <c r="K11" s="133"/>
      <c r="L11" s="133"/>
      <c r="M11" s="133"/>
      <c r="N11" s="133"/>
      <c r="O11" s="133"/>
      <c r="P11" s="133"/>
      <c r="Q11" s="133"/>
      <c r="R11" s="133"/>
      <c r="S11" s="24"/>
      <c r="T11" s="23"/>
      <c r="U11" s="23"/>
      <c r="V11" s="30" t="s">
        <v>4</v>
      </c>
      <c r="W11" s="132" t="str">
        <f>IF(DIVISION="","",DIVISION)</f>
        <v/>
      </c>
      <c r="X11" s="132"/>
      <c r="Y11" s="132"/>
      <c r="Z11" s="132"/>
      <c r="AA11" s="132"/>
      <c r="AB11" s="132"/>
      <c r="AC11" s="132"/>
      <c r="AD11" s="132"/>
      <c r="AE11" s="132"/>
      <c r="AF11" s="132"/>
      <c r="AG11" s="17"/>
      <c r="CF11" s="28"/>
      <c r="CG11" s="28"/>
      <c r="CH11" s="28"/>
    </row>
    <row r="12" spans="1:86" x14ac:dyDescent="0.3">
      <c r="D12" s="23"/>
      <c r="E12" s="40" t="s">
        <v>159</v>
      </c>
      <c r="F12" s="133" t="str">
        <f>IF(EE_PCN="","REQUIRED. RETURN TO PREVIOUS TAB.",EE_PCN)</f>
        <v>REQUIRED. RETURN TO PREVIOUS TAB.</v>
      </c>
      <c r="G12" s="133"/>
      <c r="H12" s="133"/>
      <c r="I12" s="133"/>
      <c r="J12" s="133"/>
      <c r="K12" s="133"/>
      <c r="L12" s="133"/>
      <c r="M12" s="133"/>
      <c r="N12" s="133"/>
      <c r="O12" s="133"/>
      <c r="P12" s="133"/>
      <c r="Q12" s="133"/>
      <c r="R12" s="133"/>
      <c r="S12" s="24"/>
      <c r="T12" s="23"/>
      <c r="AG12" s="24"/>
      <c r="AH12" s="24"/>
      <c r="AI12" s="24"/>
      <c r="BW12" s="17"/>
      <c r="BX12" s="17"/>
      <c r="BY12" s="17"/>
      <c r="BZ12" s="17"/>
      <c r="CA12" s="17"/>
      <c r="CB12" s="17"/>
      <c r="CC12" s="17"/>
      <c r="CD12" s="17"/>
      <c r="CE12" s="17"/>
    </row>
    <row r="13" spans="1:86" x14ac:dyDescent="0.3">
      <c r="D13" s="23"/>
      <c r="E13" s="40" t="s">
        <v>160</v>
      </c>
      <c r="F13" s="132" t="str">
        <f>IF(EE_USER_ID="","REQUIRED. RETURN TO PREVIOUS TAB.",EE_USER_ID)</f>
        <v>REQUIRED. RETURN TO PREVIOUS TAB.</v>
      </c>
      <c r="G13" s="132"/>
      <c r="H13" s="132"/>
      <c r="I13" s="132"/>
      <c r="J13" s="132"/>
      <c r="K13" s="132"/>
      <c r="L13" s="132"/>
      <c r="M13" s="132"/>
      <c r="N13" s="132"/>
      <c r="O13" s="132"/>
      <c r="P13" s="132"/>
      <c r="Q13" s="132"/>
      <c r="R13" s="132"/>
      <c r="S13" s="24"/>
      <c r="T13" s="23"/>
      <c r="V13" s="30" t="s">
        <v>140</v>
      </c>
      <c r="W13" s="133" t="str">
        <f>IF(OR(DOA_ONLY="",DOA_ONLY="N/A"),"",DOA_ONLY)</f>
        <v/>
      </c>
      <c r="X13" s="133"/>
      <c r="Y13" s="133"/>
      <c r="Z13" s="133"/>
      <c r="AA13" s="133"/>
      <c r="AB13" s="133"/>
      <c r="AC13" s="133"/>
      <c r="AD13" s="133"/>
      <c r="AE13" s="133"/>
      <c r="AF13" s="133"/>
      <c r="AG13" s="24"/>
      <c r="BU13" s="17"/>
      <c r="BV13" s="17"/>
      <c r="BW13" s="17"/>
      <c r="BX13" s="17"/>
      <c r="BY13" s="17"/>
      <c r="BZ13" s="17"/>
      <c r="CA13" s="17"/>
      <c r="CB13" s="17"/>
      <c r="CC13" s="17"/>
      <c r="CD13" s="17"/>
      <c r="CE13" s="17"/>
    </row>
    <row r="14" spans="1:86" ht="12" customHeight="1" x14ac:dyDescent="0.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row>
    <row r="15" spans="1:86" ht="18" x14ac:dyDescent="0.35">
      <c r="A15" s="89" t="s">
        <v>7</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row>
    <row r="16" spans="1:86" ht="12" customHeight="1" x14ac:dyDescent="0.3">
      <c r="AS16" s="17"/>
      <c r="AT16" s="17"/>
      <c r="AU16" s="17"/>
      <c r="AV16" s="17"/>
      <c r="AW16" s="17"/>
    </row>
    <row r="17" spans="2:83" x14ac:dyDescent="0.3">
      <c r="F17" s="39" t="s">
        <v>40</v>
      </c>
      <c r="G17" s="133" t="str">
        <f>IF(REQ_REASON="","REQUIRED. RETURN TO PREVIOUS TAB.",REQ_REASON)</f>
        <v>REQUIRED. RETURN TO PREVIOUS TAB.</v>
      </c>
      <c r="H17" s="133"/>
      <c r="I17" s="133"/>
      <c r="J17" s="133"/>
      <c r="K17" s="133"/>
      <c r="L17" s="133"/>
      <c r="M17" s="133"/>
      <c r="N17" s="133"/>
      <c r="O17" s="133"/>
      <c r="P17" s="133"/>
      <c r="Q17" s="24"/>
      <c r="R17" s="24"/>
      <c r="W17" s="51" t="s">
        <v>85</v>
      </c>
      <c r="X17" s="133" t="str">
        <f>IF(ACCESS_LVL="","REQUIRED. RETURN TO PREVIOUS TAB.",ACCESS_LVL)</f>
        <v>REQUIRED. RETURN TO PREVIOUS TAB.</v>
      </c>
      <c r="Y17" s="133"/>
      <c r="Z17" s="133"/>
      <c r="AA17" s="133"/>
      <c r="AB17" s="133"/>
      <c r="AC17" s="133"/>
      <c r="AD17" s="133"/>
      <c r="AE17" s="133"/>
      <c r="AF17" s="133"/>
      <c r="AG17" s="133"/>
      <c r="CE17" s="17"/>
    </row>
    <row r="18" spans="2:83" ht="12" customHeight="1" x14ac:dyDescent="0.3"/>
    <row r="19" spans="2:83" ht="17.399999999999999" x14ac:dyDescent="0.35">
      <c r="B19" s="156" t="s">
        <v>86</v>
      </c>
      <c r="C19" s="156"/>
      <c r="D19" s="156"/>
      <c r="E19" s="156"/>
      <c r="F19" s="156"/>
      <c r="G19" s="156"/>
      <c r="H19" s="156"/>
      <c r="I19" s="156"/>
      <c r="J19" s="156"/>
      <c r="K19" s="156"/>
      <c r="L19" s="156"/>
      <c r="M19" s="156"/>
      <c r="N19" s="156"/>
      <c r="O19" s="156"/>
      <c r="P19" s="28"/>
      <c r="Q19" s="28"/>
      <c r="R19" s="28"/>
      <c r="T19" s="156" t="s">
        <v>96</v>
      </c>
      <c r="U19" s="156"/>
      <c r="V19" s="156"/>
      <c r="W19" s="156"/>
      <c r="X19" s="156"/>
      <c r="Y19" s="156"/>
      <c r="Z19" s="156"/>
      <c r="AA19" s="156"/>
      <c r="AB19" s="156"/>
      <c r="AC19" s="156"/>
      <c r="AD19" s="156"/>
      <c r="AE19" s="156"/>
      <c r="AF19" s="156"/>
      <c r="AG19" s="156"/>
      <c r="BM19" s="17"/>
      <c r="BN19" s="17"/>
      <c r="BO19" s="17"/>
      <c r="BP19" s="17"/>
      <c r="BQ19" s="17"/>
      <c r="BR19" s="17"/>
      <c r="BS19" s="17"/>
      <c r="BT19" s="17"/>
      <c r="BU19" s="17"/>
      <c r="BV19" s="17"/>
      <c r="BW19" s="17"/>
      <c r="BX19" s="17"/>
      <c r="BY19" s="17"/>
      <c r="BZ19" s="17"/>
      <c r="CA19" s="17"/>
      <c r="CB19" s="17"/>
      <c r="CC19" s="17"/>
      <c r="CD19" s="17"/>
      <c r="CE19" s="17"/>
    </row>
    <row r="20" spans="2:83" ht="12" customHeight="1" x14ac:dyDescent="0.3">
      <c r="L20" s="28"/>
      <c r="M20" s="52"/>
      <c r="N20" s="52"/>
      <c r="O20" s="52"/>
      <c r="P20" s="28"/>
      <c r="Q20" s="28"/>
      <c r="R20" s="28"/>
      <c r="S20" s="28"/>
      <c r="AE20" s="17"/>
      <c r="AJ20" s="17"/>
      <c r="AK20" s="17"/>
      <c r="AL20" s="17"/>
      <c r="AM20" s="17"/>
      <c r="AN20" s="17"/>
      <c r="AO20" s="17"/>
      <c r="AP20" s="17"/>
      <c r="AQ20" s="17"/>
      <c r="AR20" s="17"/>
      <c r="AS20" s="17"/>
      <c r="AT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row>
    <row r="21" spans="2:83" s="23" customFormat="1" ht="13.95" customHeight="1" x14ac:dyDescent="0.3">
      <c r="B21" s="136" t="str">
        <f ca="1">SkipBlanks!$C2</f>
        <v/>
      </c>
      <c r="C21" s="137"/>
      <c r="D21" s="137"/>
      <c r="E21" s="137"/>
      <c r="F21" s="137"/>
      <c r="G21" s="137"/>
      <c r="H21" s="137"/>
      <c r="I21" s="137"/>
      <c r="J21" s="137"/>
      <c r="K21" s="137"/>
      <c r="L21" s="137"/>
      <c r="M21" s="137"/>
      <c r="N21" s="137"/>
      <c r="O21" s="138"/>
      <c r="P21" s="27"/>
      <c r="Q21" s="27"/>
      <c r="R21" s="27"/>
      <c r="S21" s="27"/>
      <c r="T21" s="136" t="str">
        <f ca="1">SkipBlanks!$J2</f>
        <v/>
      </c>
      <c r="U21" s="137"/>
      <c r="V21" s="137"/>
      <c r="W21" s="137"/>
      <c r="X21" s="137"/>
      <c r="Y21" s="137"/>
      <c r="Z21" s="137"/>
      <c r="AA21" s="137"/>
      <c r="AB21" s="137"/>
      <c r="AC21" s="137"/>
      <c r="AD21" s="137"/>
      <c r="AE21" s="137"/>
      <c r="AF21" s="137"/>
      <c r="AG21" s="138"/>
      <c r="AH21" s="17"/>
      <c r="AI21" s="17"/>
      <c r="AJ21" s="17"/>
      <c r="AK21" s="17"/>
      <c r="AL21" s="17"/>
      <c r="AM21" s="17"/>
      <c r="AN21" s="17"/>
      <c r="AO21" s="17"/>
      <c r="AP21" s="31"/>
      <c r="AQ21" s="31"/>
      <c r="AR21" s="31"/>
      <c r="AS21" s="31"/>
      <c r="AT21" s="31"/>
      <c r="AU21" s="31"/>
      <c r="AV21" s="31"/>
      <c r="AW21" s="31"/>
      <c r="AX21" s="31"/>
      <c r="AY21" s="31"/>
      <c r="AZ21" s="31"/>
      <c r="BA21" s="31"/>
      <c r="BB21" s="31"/>
      <c r="BC21" s="31"/>
      <c r="BD21" s="31"/>
      <c r="BE21" s="31"/>
      <c r="BF21" s="31"/>
      <c r="BG21" s="31"/>
      <c r="BH21" s="31"/>
      <c r="BI21" s="31"/>
      <c r="BJ21" s="31"/>
      <c r="BK21" s="31"/>
      <c r="BL21" s="31"/>
    </row>
    <row r="22" spans="2:83" s="23" customFormat="1" ht="13.95" customHeight="1" x14ac:dyDescent="0.3">
      <c r="B22" s="129" t="str">
        <f ca="1">SkipBlanks!$C3</f>
        <v/>
      </c>
      <c r="C22" s="130"/>
      <c r="D22" s="130"/>
      <c r="E22" s="130"/>
      <c r="F22" s="130"/>
      <c r="G22" s="130"/>
      <c r="H22" s="130"/>
      <c r="I22" s="130"/>
      <c r="J22" s="130"/>
      <c r="K22" s="130"/>
      <c r="L22" s="130"/>
      <c r="M22" s="130"/>
      <c r="N22" s="130"/>
      <c r="O22" s="131"/>
      <c r="P22" s="27"/>
      <c r="Q22" s="27"/>
      <c r="R22" s="27"/>
      <c r="S22" s="27"/>
      <c r="T22" s="129" t="str">
        <f ca="1">SkipBlanks!$J3</f>
        <v/>
      </c>
      <c r="U22" s="130"/>
      <c r="V22" s="130"/>
      <c r="W22" s="130"/>
      <c r="X22" s="130"/>
      <c r="Y22" s="130"/>
      <c r="Z22" s="130"/>
      <c r="AA22" s="130"/>
      <c r="AB22" s="130"/>
      <c r="AC22" s="130"/>
      <c r="AD22" s="130"/>
      <c r="AE22" s="130"/>
      <c r="AF22" s="130"/>
      <c r="AG22" s="131"/>
      <c r="AH22" s="17"/>
      <c r="AI22" s="17"/>
      <c r="AJ22" s="17"/>
      <c r="AK22" s="17"/>
      <c r="AL22" s="17"/>
      <c r="AM22" s="17"/>
      <c r="AN22" s="17"/>
      <c r="AO22" s="17"/>
      <c r="AP22" s="31"/>
      <c r="AQ22" s="31"/>
      <c r="AR22" s="31"/>
      <c r="AS22" s="31"/>
      <c r="AT22" s="31"/>
      <c r="AU22" s="31"/>
      <c r="AV22" s="31"/>
      <c r="AW22" s="31"/>
      <c r="AX22" s="31"/>
      <c r="AY22" s="31"/>
      <c r="AZ22" s="31"/>
      <c r="BA22" s="31"/>
      <c r="BB22" s="31"/>
      <c r="BC22" s="31"/>
      <c r="BD22" s="31"/>
      <c r="BE22" s="31"/>
      <c r="BF22" s="31"/>
      <c r="BG22" s="31"/>
      <c r="BH22" s="31"/>
      <c r="BI22" s="31"/>
      <c r="BJ22" s="31"/>
      <c r="BK22" s="31"/>
      <c r="BL22" s="31"/>
    </row>
    <row r="23" spans="2:83" s="23" customFormat="1" ht="13.95" customHeight="1" x14ac:dyDescent="0.3">
      <c r="B23" s="129" t="str">
        <f ca="1">SkipBlanks!$C4</f>
        <v/>
      </c>
      <c r="C23" s="130"/>
      <c r="D23" s="130"/>
      <c r="E23" s="130"/>
      <c r="F23" s="130"/>
      <c r="G23" s="130"/>
      <c r="H23" s="130"/>
      <c r="I23" s="130"/>
      <c r="J23" s="130"/>
      <c r="K23" s="130"/>
      <c r="L23" s="130"/>
      <c r="M23" s="130"/>
      <c r="N23" s="130"/>
      <c r="O23" s="131"/>
      <c r="P23" s="27"/>
      <c r="Q23" s="27"/>
      <c r="R23" s="27"/>
      <c r="S23" s="27"/>
      <c r="T23" s="129" t="str">
        <f ca="1">SkipBlanks!$J4</f>
        <v/>
      </c>
      <c r="U23" s="130"/>
      <c r="V23" s="130"/>
      <c r="W23" s="130"/>
      <c r="X23" s="130"/>
      <c r="Y23" s="130"/>
      <c r="Z23" s="130"/>
      <c r="AA23" s="130"/>
      <c r="AB23" s="130"/>
      <c r="AC23" s="130"/>
      <c r="AD23" s="130"/>
      <c r="AE23" s="130"/>
      <c r="AF23" s="130"/>
      <c r="AG23" s="131"/>
      <c r="AH23" s="17"/>
      <c r="AI23" s="17"/>
      <c r="AJ23" s="17"/>
      <c r="AK23" s="17"/>
      <c r="AL23" s="17"/>
      <c r="AM23" s="17"/>
      <c r="AN23" s="17"/>
      <c r="AO23" s="17"/>
      <c r="AP23" s="31"/>
      <c r="AQ23" s="31"/>
      <c r="AR23" s="31"/>
      <c r="AS23" s="31"/>
      <c r="AT23" s="31"/>
      <c r="AU23" s="31"/>
      <c r="AV23" s="31"/>
      <c r="AW23" s="31"/>
      <c r="AX23" s="31"/>
      <c r="AY23" s="31"/>
      <c r="AZ23" s="31"/>
      <c r="BA23" s="31"/>
      <c r="BB23" s="31"/>
      <c r="BC23" s="31"/>
      <c r="BD23" s="31"/>
      <c r="BE23" s="31"/>
      <c r="BF23" s="31"/>
      <c r="BG23" s="31"/>
      <c r="BH23" s="31"/>
      <c r="BI23" s="31"/>
      <c r="BJ23" s="31"/>
      <c r="BK23" s="31"/>
      <c r="BL23" s="31"/>
    </row>
    <row r="24" spans="2:83" s="23" customFormat="1" ht="13.95" customHeight="1" x14ac:dyDescent="0.3">
      <c r="B24" s="129" t="str">
        <f ca="1">SkipBlanks!$C5</f>
        <v/>
      </c>
      <c r="C24" s="130"/>
      <c r="D24" s="130"/>
      <c r="E24" s="130"/>
      <c r="F24" s="130"/>
      <c r="G24" s="130"/>
      <c r="H24" s="130"/>
      <c r="I24" s="130"/>
      <c r="J24" s="130"/>
      <c r="K24" s="130"/>
      <c r="L24" s="130"/>
      <c r="M24" s="130"/>
      <c r="N24" s="130"/>
      <c r="O24" s="131"/>
      <c r="P24" s="27"/>
      <c r="Q24" s="27"/>
      <c r="R24" s="27"/>
      <c r="S24" s="27"/>
      <c r="T24" s="129" t="str">
        <f ca="1">SkipBlanks!$J5</f>
        <v/>
      </c>
      <c r="U24" s="130"/>
      <c r="V24" s="130"/>
      <c r="W24" s="130"/>
      <c r="X24" s="130"/>
      <c r="Y24" s="130"/>
      <c r="Z24" s="130"/>
      <c r="AA24" s="130"/>
      <c r="AB24" s="130"/>
      <c r="AC24" s="130"/>
      <c r="AD24" s="130"/>
      <c r="AE24" s="130"/>
      <c r="AF24" s="130"/>
      <c r="AG24" s="131"/>
      <c r="AH24" s="17"/>
      <c r="AI24" s="17"/>
      <c r="AJ24" s="17"/>
      <c r="AK24" s="17"/>
      <c r="AL24" s="17"/>
      <c r="AM24" s="17"/>
      <c r="AN24" s="17"/>
      <c r="AO24" s="17"/>
      <c r="AP24" s="31"/>
      <c r="AQ24" s="31"/>
      <c r="AR24" s="31"/>
      <c r="AS24" s="31"/>
      <c r="AT24" s="31"/>
      <c r="AU24" s="31"/>
      <c r="AV24" s="31"/>
      <c r="AW24" s="31"/>
      <c r="AX24" s="31"/>
      <c r="AY24" s="31"/>
      <c r="AZ24" s="31"/>
      <c r="BA24" s="31"/>
      <c r="BB24" s="31"/>
      <c r="BC24" s="31"/>
      <c r="BD24" s="31"/>
      <c r="BE24" s="31"/>
      <c r="BF24" s="31"/>
      <c r="BG24" s="31"/>
      <c r="BH24" s="31"/>
      <c r="BI24" s="31"/>
      <c r="BJ24" s="31"/>
      <c r="BK24" s="31"/>
      <c r="BL24" s="31"/>
    </row>
    <row r="25" spans="2:83" s="23" customFormat="1" ht="13.95" customHeight="1" x14ac:dyDescent="0.3">
      <c r="B25" s="129" t="str">
        <f ca="1">SkipBlanks!$C6</f>
        <v/>
      </c>
      <c r="C25" s="130"/>
      <c r="D25" s="130"/>
      <c r="E25" s="130"/>
      <c r="F25" s="130"/>
      <c r="G25" s="130"/>
      <c r="H25" s="130"/>
      <c r="I25" s="130"/>
      <c r="J25" s="130"/>
      <c r="K25" s="130"/>
      <c r="L25" s="130"/>
      <c r="M25" s="130"/>
      <c r="N25" s="130"/>
      <c r="O25" s="131"/>
      <c r="P25" s="27"/>
      <c r="Q25" s="27"/>
      <c r="R25" s="27"/>
      <c r="S25" s="27"/>
      <c r="T25" s="129" t="str">
        <f ca="1">SkipBlanks!$J6</f>
        <v/>
      </c>
      <c r="U25" s="130"/>
      <c r="V25" s="130"/>
      <c r="W25" s="130"/>
      <c r="X25" s="130"/>
      <c r="Y25" s="130"/>
      <c r="Z25" s="130"/>
      <c r="AA25" s="130"/>
      <c r="AB25" s="130"/>
      <c r="AC25" s="130"/>
      <c r="AD25" s="130"/>
      <c r="AE25" s="130"/>
      <c r="AF25" s="130"/>
      <c r="AG25" s="131"/>
      <c r="AH25" s="17"/>
      <c r="AI25" s="17"/>
      <c r="AJ25" s="17"/>
      <c r="AK25" s="17"/>
      <c r="AL25" s="17"/>
      <c r="AM25" s="17"/>
      <c r="AN25" s="17"/>
      <c r="AO25" s="17"/>
      <c r="AP25" s="31"/>
      <c r="AQ25" s="31"/>
      <c r="AR25" s="31"/>
      <c r="AS25" s="31"/>
      <c r="AT25" s="31"/>
      <c r="AU25" s="31"/>
      <c r="AV25" s="31"/>
      <c r="AW25" s="31"/>
      <c r="AX25" s="31"/>
      <c r="AY25" s="31"/>
      <c r="AZ25" s="31"/>
      <c r="BA25" s="31"/>
      <c r="BB25" s="31"/>
      <c r="BC25" s="31"/>
      <c r="BD25" s="31"/>
      <c r="BE25" s="31"/>
      <c r="BF25" s="31"/>
      <c r="BG25" s="31"/>
      <c r="BH25" s="31"/>
      <c r="BI25" s="31"/>
      <c r="BJ25" s="31"/>
      <c r="BK25" s="31"/>
      <c r="BL25" s="31"/>
    </row>
    <row r="26" spans="2:83" s="23" customFormat="1" ht="13.95" customHeight="1" x14ac:dyDescent="0.3">
      <c r="B26" s="129" t="str">
        <f ca="1">SkipBlanks!$C7</f>
        <v/>
      </c>
      <c r="C26" s="130"/>
      <c r="D26" s="130"/>
      <c r="E26" s="130"/>
      <c r="F26" s="130"/>
      <c r="G26" s="130"/>
      <c r="H26" s="130"/>
      <c r="I26" s="130"/>
      <c r="J26" s="130"/>
      <c r="K26" s="130"/>
      <c r="L26" s="130"/>
      <c r="M26" s="130"/>
      <c r="N26" s="130"/>
      <c r="O26" s="131"/>
      <c r="P26" s="27"/>
      <c r="Q26" s="27"/>
      <c r="R26" s="27"/>
      <c r="S26" s="27"/>
      <c r="T26" s="129" t="str">
        <f ca="1">SkipBlanks!$J7</f>
        <v/>
      </c>
      <c r="U26" s="130"/>
      <c r="V26" s="130"/>
      <c r="W26" s="130"/>
      <c r="X26" s="130"/>
      <c r="Y26" s="130"/>
      <c r="Z26" s="130"/>
      <c r="AA26" s="130"/>
      <c r="AB26" s="130"/>
      <c r="AC26" s="130"/>
      <c r="AD26" s="130"/>
      <c r="AE26" s="130"/>
      <c r="AF26" s="130"/>
      <c r="AG26" s="131"/>
      <c r="AH26" s="17"/>
      <c r="AI26" s="17"/>
      <c r="AJ26" s="17"/>
      <c r="AK26" s="17"/>
      <c r="AL26" s="17"/>
      <c r="AM26" s="17"/>
      <c r="AN26" s="17"/>
      <c r="AO26" s="17"/>
      <c r="AP26" s="31"/>
      <c r="AQ26" s="31"/>
      <c r="AR26" s="31"/>
      <c r="AS26" s="31"/>
      <c r="AT26" s="31"/>
      <c r="AU26" s="31"/>
      <c r="AV26" s="31"/>
      <c r="AW26" s="31"/>
      <c r="AX26" s="31"/>
      <c r="AY26" s="31"/>
      <c r="AZ26" s="31"/>
      <c r="BA26" s="31"/>
      <c r="BB26" s="31"/>
      <c r="BC26" s="31"/>
      <c r="BD26" s="31"/>
      <c r="BE26" s="31"/>
      <c r="BF26" s="31"/>
      <c r="BG26" s="31"/>
      <c r="BH26" s="31"/>
      <c r="BI26" s="31"/>
      <c r="BJ26" s="31"/>
      <c r="BK26" s="31"/>
      <c r="BL26" s="31"/>
    </row>
    <row r="27" spans="2:83" s="23" customFormat="1" ht="13.95" customHeight="1" x14ac:dyDescent="0.3">
      <c r="B27" s="129" t="str">
        <f ca="1">SkipBlanks!$C8</f>
        <v/>
      </c>
      <c r="C27" s="130"/>
      <c r="D27" s="130"/>
      <c r="E27" s="130"/>
      <c r="F27" s="130"/>
      <c r="G27" s="130"/>
      <c r="H27" s="130"/>
      <c r="I27" s="130"/>
      <c r="J27" s="130"/>
      <c r="K27" s="130"/>
      <c r="L27" s="130"/>
      <c r="M27" s="130"/>
      <c r="N27" s="130"/>
      <c r="O27" s="131"/>
      <c r="P27" s="27"/>
      <c r="Q27" s="27"/>
      <c r="R27" s="27"/>
      <c r="S27" s="27"/>
      <c r="T27" s="129" t="str">
        <f ca="1">SkipBlanks!$J8</f>
        <v/>
      </c>
      <c r="U27" s="130"/>
      <c r="V27" s="130"/>
      <c r="W27" s="130"/>
      <c r="X27" s="130"/>
      <c r="Y27" s="130"/>
      <c r="Z27" s="130"/>
      <c r="AA27" s="130"/>
      <c r="AB27" s="130"/>
      <c r="AC27" s="130"/>
      <c r="AD27" s="130"/>
      <c r="AE27" s="130"/>
      <c r="AF27" s="130"/>
      <c r="AG27" s="131"/>
      <c r="AH27" s="17"/>
      <c r="AI27" s="17"/>
      <c r="AJ27" s="17"/>
      <c r="AK27" s="17"/>
      <c r="AL27" s="17"/>
      <c r="AM27" s="17"/>
      <c r="AN27" s="17"/>
      <c r="AO27" s="17"/>
      <c r="AP27" s="31"/>
      <c r="AQ27" s="31"/>
      <c r="AR27" s="31"/>
      <c r="AS27" s="31"/>
      <c r="AT27" s="31"/>
      <c r="AU27" s="31"/>
      <c r="AV27" s="31"/>
      <c r="AW27" s="31"/>
      <c r="AX27" s="31"/>
      <c r="AY27" s="31"/>
      <c r="AZ27" s="31"/>
      <c r="BA27" s="31"/>
      <c r="BB27" s="31"/>
      <c r="BC27" s="31"/>
      <c r="BD27" s="31"/>
      <c r="BE27" s="31"/>
      <c r="BF27" s="31"/>
      <c r="BG27" s="31"/>
      <c r="BH27" s="31"/>
      <c r="BI27" s="31"/>
      <c r="BJ27" s="31"/>
      <c r="BK27" s="31"/>
      <c r="BL27" s="31"/>
    </row>
    <row r="28" spans="2:83" s="23" customFormat="1" ht="13.95" customHeight="1" x14ac:dyDescent="0.3">
      <c r="B28" s="129" t="str">
        <f ca="1">SkipBlanks!$C9</f>
        <v/>
      </c>
      <c r="C28" s="130"/>
      <c r="D28" s="130"/>
      <c r="E28" s="130"/>
      <c r="F28" s="130"/>
      <c r="G28" s="130"/>
      <c r="H28" s="130"/>
      <c r="I28" s="130"/>
      <c r="J28" s="130"/>
      <c r="K28" s="130"/>
      <c r="L28" s="130"/>
      <c r="M28" s="130"/>
      <c r="N28" s="130"/>
      <c r="O28" s="131"/>
      <c r="P28" s="27"/>
      <c r="Q28" s="27"/>
      <c r="R28" s="27"/>
      <c r="S28" s="27"/>
      <c r="T28" s="129" t="str">
        <f ca="1">SkipBlanks!$J9</f>
        <v/>
      </c>
      <c r="U28" s="130"/>
      <c r="V28" s="130"/>
      <c r="W28" s="130"/>
      <c r="X28" s="130"/>
      <c r="Y28" s="130"/>
      <c r="Z28" s="130"/>
      <c r="AA28" s="130"/>
      <c r="AB28" s="130"/>
      <c r="AC28" s="130"/>
      <c r="AD28" s="130"/>
      <c r="AE28" s="130"/>
      <c r="AF28" s="130"/>
      <c r="AG28" s="131"/>
      <c r="AH28" s="17"/>
      <c r="AI28" s="17"/>
      <c r="AJ28" s="17"/>
      <c r="AK28" s="17"/>
      <c r="AL28" s="17"/>
      <c r="AM28" s="17"/>
      <c r="AN28" s="17"/>
      <c r="AO28" s="17"/>
      <c r="AP28" s="31"/>
      <c r="AQ28" s="31"/>
      <c r="AR28" s="31"/>
      <c r="AS28" s="31"/>
      <c r="AT28" s="31"/>
      <c r="AU28" s="31"/>
      <c r="AV28" s="31"/>
      <c r="AW28" s="31"/>
      <c r="AX28" s="31"/>
      <c r="AY28" s="31"/>
      <c r="AZ28" s="31"/>
      <c r="BA28" s="31"/>
      <c r="BB28" s="31"/>
      <c r="BC28" s="31"/>
      <c r="BD28" s="31"/>
      <c r="BE28" s="31"/>
      <c r="BF28" s="31"/>
      <c r="BG28" s="31"/>
      <c r="BH28" s="31"/>
      <c r="BI28" s="31"/>
      <c r="BJ28" s="31"/>
      <c r="BK28" s="31"/>
      <c r="BL28" s="31"/>
    </row>
    <row r="29" spans="2:83" s="23" customFormat="1" ht="13.95" customHeight="1" x14ac:dyDescent="0.3">
      <c r="B29" s="129"/>
      <c r="C29" s="130"/>
      <c r="D29" s="130"/>
      <c r="E29" s="130"/>
      <c r="F29" s="130"/>
      <c r="G29" s="130"/>
      <c r="H29" s="130"/>
      <c r="I29" s="130"/>
      <c r="J29" s="130"/>
      <c r="K29" s="130"/>
      <c r="L29" s="130"/>
      <c r="M29" s="130"/>
      <c r="N29" s="130"/>
      <c r="O29" s="131"/>
      <c r="P29" s="27"/>
      <c r="Q29" s="27"/>
      <c r="R29" s="27"/>
      <c r="S29" s="27"/>
      <c r="T29" s="129" t="str">
        <f ca="1">SkipBlanks!$J10</f>
        <v/>
      </c>
      <c r="U29" s="130"/>
      <c r="V29" s="130"/>
      <c r="W29" s="130"/>
      <c r="X29" s="130"/>
      <c r="Y29" s="130"/>
      <c r="Z29" s="130"/>
      <c r="AA29" s="130"/>
      <c r="AB29" s="130"/>
      <c r="AC29" s="130"/>
      <c r="AD29" s="130"/>
      <c r="AE29" s="130"/>
      <c r="AF29" s="130"/>
      <c r="AG29" s="131"/>
      <c r="AH29" s="17"/>
      <c r="AI29" s="17"/>
      <c r="AJ29" s="17"/>
      <c r="AK29" s="17"/>
      <c r="AL29" s="17"/>
      <c r="AM29" s="17"/>
      <c r="AN29" s="17"/>
      <c r="AO29" s="17"/>
      <c r="AP29" s="31"/>
      <c r="AQ29" s="31"/>
      <c r="AR29" s="31"/>
      <c r="AS29" s="31"/>
      <c r="AT29" s="31"/>
      <c r="AU29" s="31"/>
      <c r="AV29" s="31"/>
      <c r="AW29" s="31"/>
      <c r="AX29" s="31"/>
      <c r="AY29" s="31"/>
      <c r="AZ29" s="31"/>
      <c r="BA29" s="31"/>
      <c r="BB29" s="31"/>
      <c r="BC29" s="31"/>
      <c r="BD29" s="31"/>
      <c r="BE29" s="31"/>
      <c r="BF29" s="31"/>
      <c r="BG29" s="31"/>
      <c r="BH29" s="31"/>
      <c r="BI29" s="31"/>
      <c r="BJ29" s="31"/>
      <c r="BK29" s="31"/>
      <c r="BL29" s="31"/>
    </row>
    <row r="30" spans="2:83" s="23" customFormat="1" ht="13.95" customHeight="1" x14ac:dyDescent="0.3">
      <c r="B30" s="129"/>
      <c r="C30" s="130"/>
      <c r="D30" s="130"/>
      <c r="E30" s="130"/>
      <c r="F30" s="130"/>
      <c r="G30" s="130"/>
      <c r="H30" s="130"/>
      <c r="I30" s="130"/>
      <c r="J30" s="130"/>
      <c r="K30" s="130"/>
      <c r="L30" s="130"/>
      <c r="M30" s="130"/>
      <c r="N30" s="130"/>
      <c r="O30" s="131"/>
      <c r="P30" s="27"/>
      <c r="Q30" s="27"/>
      <c r="R30" s="27"/>
      <c r="S30" s="27"/>
      <c r="T30" s="129" t="str">
        <f ca="1">SkipBlanks!$J11</f>
        <v/>
      </c>
      <c r="U30" s="130"/>
      <c r="V30" s="130"/>
      <c r="W30" s="130"/>
      <c r="X30" s="130"/>
      <c r="Y30" s="130"/>
      <c r="Z30" s="130"/>
      <c r="AA30" s="130"/>
      <c r="AB30" s="130"/>
      <c r="AC30" s="130"/>
      <c r="AD30" s="130"/>
      <c r="AE30" s="130"/>
      <c r="AF30" s="130"/>
      <c r="AG30" s="131"/>
      <c r="AH30" s="17"/>
      <c r="AI30" s="17"/>
      <c r="AJ30" s="17"/>
      <c r="AK30" s="17"/>
      <c r="AL30" s="17"/>
      <c r="AM30" s="17"/>
      <c r="AN30" s="17"/>
      <c r="AO30" s="17"/>
      <c r="AP30" s="31"/>
      <c r="AQ30" s="31"/>
      <c r="AR30" s="31"/>
      <c r="AS30" s="31"/>
      <c r="AT30" s="31"/>
      <c r="AU30" s="31"/>
      <c r="AV30" s="31"/>
      <c r="AW30" s="31"/>
      <c r="AX30" s="31"/>
      <c r="AY30" s="31"/>
      <c r="AZ30" s="31"/>
      <c r="BA30" s="31"/>
      <c r="BB30" s="31"/>
      <c r="BC30" s="31"/>
      <c r="BD30" s="31"/>
      <c r="BE30" s="31"/>
      <c r="BF30" s="31"/>
      <c r="BG30" s="31"/>
      <c r="BH30" s="31"/>
      <c r="BI30" s="31"/>
      <c r="BJ30" s="31"/>
      <c r="BK30" s="31"/>
      <c r="BL30" s="31"/>
    </row>
    <row r="31" spans="2:83" s="23" customFormat="1" ht="13.95" customHeight="1" x14ac:dyDescent="0.3">
      <c r="B31" s="129"/>
      <c r="C31" s="130"/>
      <c r="D31" s="130"/>
      <c r="E31" s="130"/>
      <c r="F31" s="130"/>
      <c r="G31" s="130"/>
      <c r="H31" s="130"/>
      <c r="I31" s="130"/>
      <c r="J31" s="130"/>
      <c r="K31" s="130"/>
      <c r="L31" s="130"/>
      <c r="M31" s="130"/>
      <c r="N31" s="130"/>
      <c r="O31" s="131"/>
      <c r="P31" s="27"/>
      <c r="Q31" s="27"/>
      <c r="R31" s="27"/>
      <c r="S31" s="27"/>
      <c r="T31" s="129" t="str">
        <f ca="1">SkipBlanks!$J12</f>
        <v/>
      </c>
      <c r="U31" s="130"/>
      <c r="V31" s="130"/>
      <c r="W31" s="130"/>
      <c r="X31" s="130"/>
      <c r="Y31" s="130"/>
      <c r="Z31" s="130"/>
      <c r="AA31" s="130"/>
      <c r="AB31" s="130"/>
      <c r="AC31" s="130"/>
      <c r="AD31" s="130"/>
      <c r="AE31" s="130"/>
      <c r="AF31" s="130"/>
      <c r="AG31" s="131"/>
      <c r="AH31" s="17"/>
      <c r="AI31" s="17"/>
      <c r="AJ31" s="17"/>
      <c r="AK31" s="17"/>
      <c r="AL31" s="17"/>
      <c r="AM31" s="17"/>
      <c r="AN31" s="17"/>
      <c r="AO31" s="17"/>
      <c r="AP31" s="31"/>
      <c r="AQ31" s="31"/>
      <c r="AR31" s="31"/>
      <c r="AS31" s="31"/>
      <c r="AT31" s="31"/>
      <c r="AU31" s="31"/>
      <c r="AV31" s="31"/>
      <c r="AW31" s="31"/>
      <c r="AX31" s="31"/>
      <c r="AY31" s="31"/>
      <c r="AZ31" s="31"/>
      <c r="BA31" s="31"/>
      <c r="BB31" s="31"/>
      <c r="BC31" s="31"/>
      <c r="BD31" s="31"/>
      <c r="BE31" s="31"/>
      <c r="BF31" s="31"/>
      <c r="BG31" s="31"/>
      <c r="BH31" s="31"/>
      <c r="BI31" s="31"/>
      <c r="BJ31" s="31"/>
      <c r="BK31" s="31"/>
      <c r="BL31" s="31"/>
    </row>
    <row r="32" spans="2:83" s="23" customFormat="1" ht="13.95" customHeight="1" x14ac:dyDescent="0.3">
      <c r="B32" s="129"/>
      <c r="C32" s="130"/>
      <c r="D32" s="130"/>
      <c r="E32" s="130"/>
      <c r="F32" s="130"/>
      <c r="G32" s="130"/>
      <c r="H32" s="130"/>
      <c r="I32" s="130"/>
      <c r="J32" s="130"/>
      <c r="K32" s="130"/>
      <c r="L32" s="130"/>
      <c r="M32" s="130"/>
      <c r="N32" s="130"/>
      <c r="O32" s="131"/>
      <c r="P32" s="27"/>
      <c r="Q32" s="27"/>
      <c r="R32" s="27"/>
      <c r="S32" s="27"/>
      <c r="T32" s="129" t="str">
        <f ca="1">SkipBlanks!$J13</f>
        <v/>
      </c>
      <c r="U32" s="130"/>
      <c r="V32" s="130"/>
      <c r="W32" s="130"/>
      <c r="X32" s="130"/>
      <c r="Y32" s="130"/>
      <c r="Z32" s="130"/>
      <c r="AA32" s="130"/>
      <c r="AB32" s="130"/>
      <c r="AC32" s="130"/>
      <c r="AD32" s="130"/>
      <c r="AE32" s="130"/>
      <c r="AF32" s="130"/>
      <c r="AG32" s="131"/>
      <c r="AH32" s="17"/>
      <c r="AI32" s="17"/>
      <c r="AJ32" s="17"/>
      <c r="AK32" s="17"/>
      <c r="AL32" s="17"/>
      <c r="AM32" s="17"/>
      <c r="AN32" s="17"/>
      <c r="AO32" s="17"/>
      <c r="AP32" s="31"/>
      <c r="AQ32" s="31"/>
      <c r="AR32" s="31"/>
      <c r="AS32" s="31"/>
      <c r="AT32" s="31"/>
      <c r="AU32" s="31"/>
      <c r="AV32" s="31"/>
      <c r="AW32" s="31"/>
      <c r="AX32" s="31"/>
      <c r="AY32" s="31"/>
      <c r="AZ32" s="31"/>
      <c r="BA32" s="31"/>
      <c r="BB32" s="31"/>
      <c r="BC32" s="31"/>
      <c r="BD32" s="31"/>
      <c r="BE32" s="31"/>
      <c r="BF32" s="31"/>
      <c r="BG32" s="31"/>
      <c r="BH32" s="31"/>
      <c r="BI32" s="31"/>
      <c r="BJ32" s="31"/>
      <c r="BK32" s="31"/>
      <c r="BL32" s="31"/>
    </row>
    <row r="33" spans="1:83" s="23" customFormat="1" ht="13.95" customHeight="1" x14ac:dyDescent="0.3">
      <c r="B33" s="147"/>
      <c r="C33" s="148"/>
      <c r="D33" s="148"/>
      <c r="E33" s="148"/>
      <c r="F33" s="148"/>
      <c r="G33" s="148"/>
      <c r="H33" s="148"/>
      <c r="I33" s="148"/>
      <c r="J33" s="148"/>
      <c r="K33" s="148"/>
      <c r="L33" s="148"/>
      <c r="M33" s="148"/>
      <c r="N33" s="148"/>
      <c r="O33" s="149"/>
      <c r="P33" s="27"/>
      <c r="Q33" s="27"/>
      <c r="R33" s="27"/>
      <c r="S33" s="27"/>
      <c r="T33" s="147" t="str">
        <f ca="1">SkipBlanks!$J14</f>
        <v/>
      </c>
      <c r="U33" s="148"/>
      <c r="V33" s="148"/>
      <c r="W33" s="148"/>
      <c r="X33" s="148"/>
      <c r="Y33" s="148"/>
      <c r="Z33" s="148"/>
      <c r="AA33" s="148"/>
      <c r="AB33" s="148"/>
      <c r="AC33" s="148"/>
      <c r="AD33" s="148"/>
      <c r="AE33" s="148"/>
      <c r="AF33" s="148"/>
      <c r="AG33" s="149"/>
      <c r="AH33" s="17"/>
      <c r="AI33" s="17"/>
      <c r="AJ33" s="17"/>
      <c r="AK33" s="17"/>
      <c r="AL33" s="17"/>
      <c r="AM33" s="17"/>
      <c r="AN33" s="17"/>
      <c r="AO33" s="17"/>
      <c r="AP33" s="31"/>
      <c r="AQ33" s="31"/>
      <c r="AR33" s="31"/>
      <c r="AS33" s="31"/>
      <c r="AT33" s="31"/>
      <c r="AU33" s="31"/>
      <c r="AV33" s="31"/>
      <c r="AW33" s="31"/>
      <c r="AX33" s="31"/>
      <c r="AY33" s="31"/>
      <c r="AZ33" s="31"/>
      <c r="BA33" s="31"/>
      <c r="BB33" s="31"/>
      <c r="BC33" s="31"/>
      <c r="BD33" s="31"/>
      <c r="BE33" s="31"/>
      <c r="BF33" s="31"/>
      <c r="BG33" s="31"/>
      <c r="BH33" s="31"/>
      <c r="BI33" s="31"/>
      <c r="BJ33" s="31"/>
      <c r="BK33" s="31"/>
      <c r="BL33" s="31"/>
    </row>
    <row r="34" spans="1:83" s="23" customFormat="1" ht="12" customHeight="1" x14ac:dyDescent="0.3">
      <c r="A34" s="23" t="s">
        <v>25</v>
      </c>
      <c r="AC34" s="29"/>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row>
    <row r="35" spans="1:83" s="26" customFormat="1" ht="18" x14ac:dyDescent="0.35">
      <c r="A35" s="89" t="s">
        <v>133</v>
      </c>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5"/>
      <c r="BM35" s="35"/>
      <c r="BN35" s="35"/>
      <c r="BO35" s="35"/>
      <c r="BP35" s="35"/>
      <c r="BQ35" s="35"/>
      <c r="BR35" s="35"/>
      <c r="BS35" s="35"/>
      <c r="BT35" s="35"/>
      <c r="BU35" s="35"/>
      <c r="BV35" s="35"/>
      <c r="BW35" s="35"/>
      <c r="BX35" s="35"/>
      <c r="BY35" s="35"/>
      <c r="BZ35" s="35"/>
      <c r="CA35" s="35"/>
      <c r="CB35" s="35"/>
      <c r="CC35" s="35"/>
      <c r="CD35" s="35"/>
      <c r="CE35" s="35"/>
    </row>
    <row r="36" spans="1:83" ht="12" customHeight="1" x14ac:dyDescent="0.3">
      <c r="A36" s="17" t="s">
        <v>25</v>
      </c>
      <c r="AD36" s="28"/>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U36" s="17"/>
      <c r="BV36" s="17"/>
      <c r="BW36" s="17"/>
      <c r="BX36" s="17"/>
      <c r="BY36" s="17"/>
      <c r="BZ36" s="17"/>
      <c r="CA36" s="17"/>
      <c r="CB36" s="17"/>
      <c r="CC36" s="17"/>
      <c r="CD36" s="17"/>
      <c r="CE36" s="17"/>
    </row>
    <row r="37" spans="1:83" ht="70.8" customHeight="1" x14ac:dyDescent="0.3">
      <c r="AD37" s="28"/>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U37" s="17"/>
      <c r="BV37" s="17"/>
      <c r="BW37" s="17"/>
      <c r="BX37" s="17"/>
      <c r="BY37" s="17"/>
      <c r="BZ37" s="17"/>
      <c r="CA37" s="17"/>
      <c r="CB37" s="17"/>
      <c r="CC37" s="17"/>
      <c r="CD37" s="17"/>
      <c r="CE37" s="17"/>
    </row>
    <row r="38" spans="1:83" s="23" customFormat="1" ht="13.95" customHeight="1" x14ac:dyDescent="0.3">
      <c r="C38" s="133" t="str">
        <f>IF(EE_NAME="","REQUIRED. RETURN TO PREVIOUS TAB.",EE_NAME)</f>
        <v>REQUIRED. RETURN TO PREVIOUS TAB.</v>
      </c>
      <c r="D38" s="133"/>
      <c r="E38" s="133"/>
      <c r="F38" s="133"/>
      <c r="G38" s="133"/>
      <c r="H38" s="133"/>
      <c r="I38" s="133"/>
      <c r="J38" s="133"/>
      <c r="K38" s="133"/>
      <c r="L38" s="133"/>
      <c r="M38" s="133"/>
      <c r="N38" s="17"/>
      <c r="O38" s="134"/>
      <c r="P38" s="134"/>
      <c r="Q38" s="134"/>
      <c r="R38" s="134"/>
      <c r="S38" s="134"/>
      <c r="T38" s="134"/>
      <c r="U38" s="134"/>
      <c r="V38" s="134"/>
      <c r="W38" s="134"/>
      <c r="X38" s="134"/>
      <c r="Y38" s="134"/>
      <c r="Z38" s="17"/>
      <c r="AA38" s="135"/>
      <c r="AB38" s="135"/>
      <c r="AC38" s="135"/>
      <c r="AD38" s="135"/>
      <c r="AE38" s="135"/>
      <c r="AF38" s="31"/>
      <c r="AG38" s="31"/>
      <c r="AH38" s="33"/>
      <c r="BL38" s="31"/>
      <c r="BM38" s="31"/>
      <c r="BN38" s="31"/>
      <c r="BO38" s="31"/>
      <c r="BP38" s="31"/>
      <c r="BQ38" s="31"/>
      <c r="BR38" s="31"/>
      <c r="BS38" s="31"/>
    </row>
    <row r="39" spans="1:83" s="23" customFormat="1" ht="13.95" customHeight="1" x14ac:dyDescent="0.3">
      <c r="C39" s="34" t="s">
        <v>26</v>
      </c>
      <c r="D39" s="34"/>
      <c r="E39" s="34"/>
      <c r="F39" s="34"/>
      <c r="G39" s="34"/>
      <c r="H39" s="34"/>
      <c r="I39" s="34"/>
      <c r="J39" s="34"/>
      <c r="K39" s="34"/>
      <c r="L39" s="34"/>
      <c r="M39" s="34"/>
      <c r="N39" s="34"/>
      <c r="O39" s="34" t="s">
        <v>27</v>
      </c>
      <c r="P39" s="34"/>
      <c r="Q39" s="34"/>
      <c r="R39" s="34"/>
      <c r="S39" s="34"/>
      <c r="T39" s="34"/>
      <c r="U39" s="34"/>
      <c r="V39" s="34"/>
      <c r="W39" s="34"/>
      <c r="X39" s="34"/>
      <c r="Y39" s="34"/>
      <c r="Z39" s="34"/>
      <c r="AA39" s="34" t="s">
        <v>28</v>
      </c>
      <c r="AB39" s="34"/>
      <c r="AC39" s="34"/>
      <c r="AD39" s="34"/>
      <c r="AE39" s="34"/>
      <c r="AG39" s="31"/>
      <c r="AH39" s="33"/>
      <c r="BL39" s="31"/>
      <c r="BM39" s="31"/>
      <c r="BN39" s="31"/>
      <c r="BO39" s="31"/>
      <c r="BP39" s="31"/>
      <c r="BQ39" s="31"/>
      <c r="BR39" s="31"/>
      <c r="BS39" s="31"/>
    </row>
    <row r="40" spans="1:83" ht="12" customHeight="1" x14ac:dyDescent="0.3">
      <c r="A40" s="17" t="s">
        <v>25</v>
      </c>
      <c r="AD40" s="28"/>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U40" s="17"/>
      <c r="BV40" s="17"/>
      <c r="BW40" s="17"/>
      <c r="BX40" s="17"/>
      <c r="BY40" s="17"/>
      <c r="BZ40" s="17"/>
      <c r="CA40" s="17"/>
      <c r="CB40" s="17"/>
      <c r="CC40" s="17"/>
      <c r="CD40" s="17"/>
      <c r="CE40" s="17"/>
    </row>
    <row r="41" spans="1:83" s="26" customFormat="1" ht="18" x14ac:dyDescent="0.35">
      <c r="A41" s="89" t="s">
        <v>29</v>
      </c>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5"/>
      <c r="BM41" s="35"/>
      <c r="BN41" s="35"/>
      <c r="BO41" s="35"/>
      <c r="BP41" s="35"/>
      <c r="BQ41" s="35"/>
      <c r="BR41" s="35"/>
      <c r="BS41" s="35"/>
      <c r="BT41" s="35"/>
      <c r="BU41" s="35"/>
      <c r="BV41" s="35"/>
      <c r="BW41" s="35"/>
      <c r="BX41" s="35"/>
      <c r="BY41" s="35"/>
      <c r="BZ41" s="35"/>
      <c r="CA41" s="35"/>
      <c r="CB41" s="35"/>
      <c r="CC41" s="35"/>
      <c r="CD41" s="35"/>
      <c r="CE41" s="35"/>
    </row>
    <row r="42" spans="1:83" s="25" customFormat="1" x14ac:dyDescent="0.3"/>
    <row r="43" spans="1:83" s="23" customFormat="1" ht="13.95" customHeight="1" x14ac:dyDescent="0.3">
      <c r="C43" s="154" t="s">
        <v>25</v>
      </c>
      <c r="D43" s="154"/>
      <c r="E43" s="154"/>
      <c r="F43" s="154"/>
      <c r="G43" s="154"/>
      <c r="H43" s="154"/>
      <c r="I43" s="154"/>
      <c r="J43" s="154"/>
      <c r="K43" s="154"/>
      <c r="L43" s="154"/>
      <c r="M43" s="154"/>
      <c r="N43" s="17"/>
      <c r="O43" s="134"/>
      <c r="P43" s="134"/>
      <c r="Q43" s="134"/>
      <c r="R43" s="134"/>
      <c r="S43" s="134"/>
      <c r="T43" s="134"/>
      <c r="U43" s="134"/>
      <c r="V43" s="134"/>
      <c r="W43" s="134"/>
      <c r="X43" s="134"/>
      <c r="Y43" s="134"/>
      <c r="Z43" s="17"/>
      <c r="AA43" s="135"/>
      <c r="AB43" s="135"/>
      <c r="AC43" s="135"/>
      <c r="AD43" s="135"/>
      <c r="AE43" s="135"/>
      <c r="AF43" s="31"/>
      <c r="AG43" s="31"/>
      <c r="AH43" s="33"/>
      <c r="BL43" s="31"/>
      <c r="BM43" s="31"/>
      <c r="BN43" s="31"/>
      <c r="BO43" s="31"/>
      <c r="BP43" s="31"/>
      <c r="BQ43" s="31"/>
      <c r="BR43" s="31"/>
      <c r="BS43" s="31"/>
    </row>
    <row r="44" spans="1:83" s="23" customFormat="1" ht="13.95" customHeight="1" x14ac:dyDescent="0.3">
      <c r="C44" s="34" t="s">
        <v>26</v>
      </c>
      <c r="D44" s="34"/>
      <c r="E44" s="34"/>
      <c r="F44" s="34"/>
      <c r="G44" s="34"/>
      <c r="H44" s="34"/>
      <c r="I44" s="34"/>
      <c r="J44" s="34"/>
      <c r="K44" s="34"/>
      <c r="L44" s="34"/>
      <c r="M44" s="34"/>
      <c r="N44" s="34"/>
      <c r="O44" s="34" t="s">
        <v>27</v>
      </c>
      <c r="P44" s="34"/>
      <c r="Q44" s="34"/>
      <c r="R44" s="34"/>
      <c r="S44" s="34"/>
      <c r="T44" s="34"/>
      <c r="U44" s="34"/>
      <c r="V44" s="34"/>
      <c r="W44" s="34"/>
      <c r="X44" s="34"/>
      <c r="Y44" s="34"/>
      <c r="Z44" s="34"/>
      <c r="AA44" s="34" t="s">
        <v>28</v>
      </c>
      <c r="AB44" s="34"/>
      <c r="AC44" s="34"/>
      <c r="AD44" s="34"/>
      <c r="AE44" s="34"/>
      <c r="AG44" s="31"/>
      <c r="AH44" s="33"/>
      <c r="BL44" s="31"/>
      <c r="BM44" s="31"/>
      <c r="BN44" s="31"/>
      <c r="BO44" s="31"/>
      <c r="BP44" s="31"/>
      <c r="BQ44" s="31"/>
      <c r="BR44" s="31"/>
      <c r="BS44" s="31"/>
    </row>
    <row r="45" spans="1:83" ht="12" customHeight="1" x14ac:dyDescent="0.3">
      <c r="AE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CE45" s="17"/>
    </row>
    <row r="46" spans="1:83" ht="12" customHeight="1" x14ac:dyDescent="0.3">
      <c r="A46" s="17" t="s">
        <v>25</v>
      </c>
      <c r="AD46" s="28"/>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U46" s="17"/>
      <c r="BV46" s="17"/>
      <c r="BW46" s="17"/>
      <c r="BX46" s="17"/>
      <c r="BY46" s="17"/>
      <c r="BZ46" s="17"/>
      <c r="CA46" s="17"/>
      <c r="CB46" s="17"/>
      <c r="CC46" s="17"/>
      <c r="CD46" s="17"/>
      <c r="CE46" s="17"/>
    </row>
    <row r="47" spans="1:83" s="26" customFormat="1" ht="18" x14ac:dyDescent="0.35">
      <c r="A47" s="89" t="s">
        <v>134</v>
      </c>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5"/>
      <c r="BM47" s="35"/>
      <c r="BN47" s="35"/>
      <c r="BO47" s="35"/>
      <c r="BP47" s="35"/>
      <c r="BQ47" s="35"/>
      <c r="BR47" s="35"/>
      <c r="BS47" s="35"/>
      <c r="BT47" s="35"/>
      <c r="BU47" s="35"/>
      <c r="BV47" s="35"/>
      <c r="BW47" s="35"/>
      <c r="BX47" s="35"/>
      <c r="BY47" s="35"/>
      <c r="BZ47" s="35"/>
      <c r="CA47" s="35"/>
      <c r="CB47" s="35"/>
      <c r="CC47" s="35"/>
      <c r="CD47" s="35"/>
      <c r="CE47" s="35"/>
    </row>
    <row r="48" spans="1:83" s="36" customFormat="1" x14ac:dyDescent="0.3">
      <c r="A48" s="141" t="s">
        <v>135</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row>
    <row r="49" spans="1:72" s="25" customFormat="1" x14ac:dyDescent="0.3"/>
    <row r="50" spans="1:72" s="25" customFormat="1" ht="15.6" x14ac:dyDescent="0.3">
      <c r="B50" s="143" t="s">
        <v>136</v>
      </c>
      <c r="C50" s="144"/>
      <c r="D50" s="144"/>
      <c r="E50" s="144"/>
      <c r="F50" s="144"/>
      <c r="G50" s="144"/>
      <c r="H50" s="144"/>
      <c r="I50" s="144"/>
      <c r="J50" s="144"/>
      <c r="K50" s="144"/>
      <c r="L50" s="144"/>
      <c r="M50" s="144"/>
      <c r="N50" s="144"/>
      <c r="O50" s="144"/>
      <c r="P50" s="145"/>
      <c r="R50" s="143" t="s">
        <v>137</v>
      </c>
      <c r="S50" s="144"/>
      <c r="T50" s="144"/>
      <c r="U50" s="144"/>
      <c r="V50" s="144"/>
      <c r="W50" s="144"/>
      <c r="X50" s="144"/>
      <c r="Y50" s="144"/>
      <c r="Z50" s="144"/>
      <c r="AA50" s="144"/>
      <c r="AB50" s="144"/>
      <c r="AC50" s="144"/>
      <c r="AD50" s="144"/>
      <c r="AE50" s="144"/>
      <c r="AF50" s="145"/>
    </row>
    <row r="51" spans="1:72" s="25" customFormat="1" x14ac:dyDescent="0.3">
      <c r="B51" s="146" t="s">
        <v>138</v>
      </c>
      <c r="C51" s="146"/>
      <c r="D51" s="146"/>
      <c r="E51" s="146"/>
      <c r="F51" s="146"/>
      <c r="G51" s="146"/>
      <c r="H51" s="146"/>
      <c r="I51" s="146"/>
      <c r="J51" s="146"/>
      <c r="K51" s="146"/>
      <c r="L51" s="146"/>
      <c r="M51" s="146"/>
      <c r="N51" s="146"/>
      <c r="O51" s="146"/>
      <c r="P51" s="146"/>
      <c r="R51" s="146" t="s">
        <v>139</v>
      </c>
      <c r="S51" s="146"/>
      <c r="T51" s="146"/>
      <c r="U51" s="146"/>
      <c r="V51" s="146"/>
      <c r="W51" s="146"/>
      <c r="X51" s="146"/>
      <c r="Y51" s="146"/>
      <c r="Z51" s="146"/>
      <c r="AA51" s="146"/>
      <c r="AB51" s="146"/>
      <c r="AC51" s="146"/>
      <c r="AD51" s="146"/>
      <c r="AE51" s="146"/>
      <c r="AF51" s="146"/>
    </row>
    <row r="52" spans="1:72" s="25" customFormat="1" ht="7.95" customHeight="1" x14ac:dyDescent="0.3"/>
    <row r="53" spans="1:72" s="25" customFormat="1" ht="21" customHeight="1" x14ac:dyDescent="0.3">
      <c r="E53" s="54" t="s">
        <v>26</v>
      </c>
      <c r="F53" s="139"/>
      <c r="G53" s="139"/>
      <c r="H53" s="139"/>
      <c r="I53" s="139"/>
      <c r="J53" s="139"/>
      <c r="K53" s="139"/>
      <c r="L53" s="139"/>
      <c r="M53" s="139"/>
      <c r="N53" s="139"/>
      <c r="O53" s="139"/>
      <c r="U53" s="54" t="s">
        <v>26</v>
      </c>
      <c r="V53" s="139"/>
      <c r="W53" s="139"/>
      <c r="X53" s="139"/>
      <c r="Y53" s="139"/>
      <c r="Z53" s="139"/>
      <c r="AA53" s="139"/>
      <c r="AB53" s="139"/>
      <c r="AC53" s="139"/>
      <c r="AD53" s="139"/>
      <c r="AE53" s="139"/>
    </row>
    <row r="54" spans="1:72" s="25" customFormat="1" ht="21" customHeight="1" x14ac:dyDescent="0.3">
      <c r="E54" s="54" t="s">
        <v>27</v>
      </c>
      <c r="F54" s="139"/>
      <c r="G54" s="139"/>
      <c r="H54" s="139"/>
      <c r="I54" s="139"/>
      <c r="J54" s="139"/>
      <c r="K54" s="139"/>
      <c r="L54" s="139"/>
      <c r="M54" s="139"/>
      <c r="N54" s="139"/>
      <c r="O54" s="139"/>
      <c r="U54" s="54" t="s">
        <v>27</v>
      </c>
      <c r="V54" s="140"/>
      <c r="W54" s="140"/>
      <c r="X54" s="140"/>
      <c r="Y54" s="140"/>
      <c r="Z54" s="140"/>
      <c r="AA54" s="140"/>
      <c r="AB54" s="140"/>
      <c r="AC54" s="140"/>
      <c r="AD54" s="140"/>
      <c r="AE54" s="140"/>
    </row>
    <row r="55" spans="1:72" s="25" customFormat="1" ht="21" customHeight="1" x14ac:dyDescent="0.3">
      <c r="E55" s="54" t="s">
        <v>28</v>
      </c>
      <c r="F55" s="139"/>
      <c r="G55" s="139"/>
      <c r="H55" s="139"/>
      <c r="I55" s="139"/>
      <c r="J55" s="139"/>
      <c r="K55" s="139"/>
      <c r="L55" s="139"/>
      <c r="M55" s="139"/>
      <c r="N55" s="139"/>
      <c r="O55" s="139"/>
      <c r="U55" s="54" t="s">
        <v>28</v>
      </c>
      <c r="V55" s="140"/>
      <c r="W55" s="140"/>
      <c r="X55" s="140"/>
      <c r="Y55" s="140"/>
      <c r="Z55" s="140"/>
      <c r="AA55" s="140"/>
      <c r="AB55" s="140"/>
      <c r="AC55" s="140"/>
      <c r="AD55" s="140"/>
      <c r="AE55" s="140"/>
    </row>
    <row r="56" spans="1:72" s="25" customFormat="1" x14ac:dyDescent="0.3">
      <c r="D56" s="54"/>
    </row>
    <row r="57" spans="1:72" s="23" customFormat="1" ht="21" x14ac:dyDescent="0.4">
      <c r="C57" s="153" t="s">
        <v>32</v>
      </c>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31"/>
      <c r="AG57" s="31"/>
      <c r="AH57" s="33"/>
      <c r="BL57" s="31"/>
      <c r="BM57" s="31"/>
      <c r="BN57" s="31"/>
      <c r="BO57" s="31"/>
      <c r="BP57" s="31"/>
      <c r="BQ57" s="31"/>
      <c r="BR57" s="31"/>
      <c r="BS57" s="31"/>
    </row>
    <row r="58" spans="1:72" s="23" customFormat="1" ht="13.95" customHeight="1" x14ac:dyDescent="0.3">
      <c r="B58" s="152" t="s">
        <v>56</v>
      </c>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31"/>
      <c r="BL58" s="31"/>
      <c r="BM58" s="31"/>
      <c r="BN58" s="31"/>
      <c r="BO58" s="31"/>
      <c r="BP58" s="31"/>
      <c r="BQ58" s="31"/>
      <c r="BR58" s="31"/>
      <c r="BS58" s="31"/>
    </row>
    <row r="59" spans="1:72" s="23" customFormat="1" ht="13.95" customHeight="1" x14ac:dyDescent="0.3">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31"/>
      <c r="AH59" s="31"/>
      <c r="BL59" s="31"/>
      <c r="BM59" s="31"/>
      <c r="BN59" s="31"/>
      <c r="BO59" s="31"/>
      <c r="BP59" s="31"/>
      <c r="BQ59" s="31"/>
      <c r="BR59" s="31"/>
      <c r="BS59" s="31"/>
    </row>
    <row r="60" spans="1:72" s="32" customFormat="1" ht="12" x14ac:dyDescent="0.25">
      <c r="A60" s="32" t="str">
        <f>CONCATENATE("ALDER Affidavit and Security Request | Revised: ",TEXT(REVISED,"MM/DD/YYYY"))</f>
        <v>ALDER Affidavit and Security Request | Revised: 07/11/2025</v>
      </c>
      <c r="B60" s="41"/>
      <c r="C60" s="41"/>
      <c r="D60" s="42"/>
      <c r="E60" s="42"/>
      <c r="F60" s="42"/>
      <c r="G60" s="42"/>
      <c r="H60" s="42"/>
      <c r="I60" s="42"/>
      <c r="J60" s="42"/>
      <c r="K60" s="42"/>
      <c r="L60" s="42"/>
      <c r="M60" s="42"/>
      <c r="N60" s="42"/>
      <c r="O60" s="41"/>
      <c r="P60" s="43"/>
      <c r="Q60" s="43"/>
      <c r="R60" s="43"/>
      <c r="S60" s="43"/>
      <c r="T60" s="43"/>
      <c r="U60" s="43"/>
      <c r="V60" s="43"/>
      <c r="W60" s="43"/>
      <c r="X60" s="43"/>
      <c r="Y60" s="43"/>
      <c r="Z60" s="43"/>
      <c r="AD60" s="45"/>
      <c r="AE60" s="46"/>
      <c r="AF60" s="46"/>
      <c r="AG60" s="46"/>
      <c r="AH60" s="44" t="str">
        <f ca="1">CONCATENATE(EE_NAME," (",EE_ID,") | ",AGENCY,""," | Request Date: ",TEXT(TODAY(),"MM/DD/YYYY"))</f>
        <v xml:space="preserve"> () |  | Request Date: 07/11/2025</v>
      </c>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row>
  </sheetData>
  <sheetProtection sheet="1" objects="1" scenarios="1" formatCells="0" formatColumns="0" formatRows="0" sort="0" autoFilter="0"/>
  <mergeCells count="64">
    <mergeCell ref="B1:AG1"/>
    <mergeCell ref="B2:AG2"/>
    <mergeCell ref="B58:AG58"/>
    <mergeCell ref="A41:AH41"/>
    <mergeCell ref="A8:AH8"/>
    <mergeCell ref="X17:AG17"/>
    <mergeCell ref="F11:R11"/>
    <mergeCell ref="A15:AH15"/>
    <mergeCell ref="Y6:AH6"/>
    <mergeCell ref="F10:R10"/>
    <mergeCell ref="W10:AF10"/>
    <mergeCell ref="W11:AF11"/>
    <mergeCell ref="F12:R12"/>
    <mergeCell ref="A35:AH35"/>
    <mergeCell ref="C57:AE57"/>
    <mergeCell ref="C43:M43"/>
    <mergeCell ref="B30:O30"/>
    <mergeCell ref="B31:O31"/>
    <mergeCell ref="B22:O22"/>
    <mergeCell ref="B23:O23"/>
    <mergeCell ref="B24:O24"/>
    <mergeCell ref="B25:O25"/>
    <mergeCell ref="B26:O26"/>
    <mergeCell ref="B27:O27"/>
    <mergeCell ref="B28:O28"/>
    <mergeCell ref="B29:O29"/>
    <mergeCell ref="O43:Y43"/>
    <mergeCell ref="AA43:AE43"/>
    <mergeCell ref="B32:O32"/>
    <mergeCell ref="B33:O33"/>
    <mergeCell ref="T33:AG33"/>
    <mergeCell ref="F55:O55"/>
    <mergeCell ref="V53:AE53"/>
    <mergeCell ref="V54:AE54"/>
    <mergeCell ref="V55:AE55"/>
    <mergeCell ref="A47:AH47"/>
    <mergeCell ref="A48:AH48"/>
    <mergeCell ref="B50:P50"/>
    <mergeCell ref="R50:AF50"/>
    <mergeCell ref="R51:AF51"/>
    <mergeCell ref="B51:P51"/>
    <mergeCell ref="F53:O53"/>
    <mergeCell ref="F54:O54"/>
    <mergeCell ref="F13:R13"/>
    <mergeCell ref="C38:M38"/>
    <mergeCell ref="O38:Y38"/>
    <mergeCell ref="AA38:AE38"/>
    <mergeCell ref="T19:AG19"/>
    <mergeCell ref="T21:AG21"/>
    <mergeCell ref="T22:AG22"/>
    <mergeCell ref="W13:AF13"/>
    <mergeCell ref="T23:AG23"/>
    <mergeCell ref="T24:AG24"/>
    <mergeCell ref="T25:AG25"/>
    <mergeCell ref="T26:AG26"/>
    <mergeCell ref="T27:AG27"/>
    <mergeCell ref="G17:P17"/>
    <mergeCell ref="B19:O19"/>
    <mergeCell ref="B21:O21"/>
    <mergeCell ref="T28:AG28"/>
    <mergeCell ref="T29:AG29"/>
    <mergeCell ref="T30:AG30"/>
    <mergeCell ref="T31:AG31"/>
    <mergeCell ref="T32:AG32"/>
  </mergeCells>
  <conditionalFormatting sqref="C38">
    <cfRule type="expression" dxfId="12" priority="4">
      <formula>EE_NAME=""</formula>
    </cfRule>
  </conditionalFormatting>
  <conditionalFormatting sqref="F10">
    <cfRule type="expression" dxfId="11" priority="19">
      <formula>EE_NAME=""</formula>
    </cfRule>
  </conditionalFormatting>
  <conditionalFormatting sqref="F11">
    <cfRule type="expression" dxfId="10" priority="18">
      <formula>EE_ID=""</formula>
    </cfRule>
  </conditionalFormatting>
  <conditionalFormatting sqref="F12:F13">
    <cfRule type="expression" dxfId="9" priority="16">
      <formula>EE_PCN=""</formula>
    </cfRule>
  </conditionalFormatting>
  <conditionalFormatting sqref="F13">
    <cfRule type="expression" dxfId="8" priority="17">
      <formula>EE_USER_ID=""</formula>
    </cfRule>
  </conditionalFormatting>
  <conditionalFormatting sqref="F53:O55">
    <cfRule type="expression" dxfId="7" priority="3">
      <formula>AND(IRISHRM="",AKPAY="")</formula>
    </cfRule>
  </conditionalFormatting>
  <conditionalFormatting sqref="G17">
    <cfRule type="expression" dxfId="6" priority="14">
      <formula>REQ_REASON=""</formula>
    </cfRule>
  </conditionalFormatting>
  <conditionalFormatting sqref="V53:AE55">
    <cfRule type="expression" dxfId="5" priority="2">
      <formula>WPAK=""</formula>
    </cfRule>
  </conditionalFormatting>
  <conditionalFormatting sqref="W10:AF10">
    <cfRule type="expression" dxfId="4" priority="15">
      <formula>AGENCY=""</formula>
    </cfRule>
  </conditionalFormatting>
  <conditionalFormatting sqref="W13:AF13">
    <cfRule type="expression" dxfId="3" priority="1">
      <formula>OR(AND(AGENCY&lt;&gt;"02-DOA/DOF",AGENCY&lt;&gt;"02-DOA/DOP"),AND(DOA_ONLY&lt;&gt;"D98 DOP",DOA_ONLY&lt;&gt;"D99 DOF",DOA_ONLY="N/A"))</formula>
    </cfRule>
  </conditionalFormatting>
  <conditionalFormatting sqref="X17">
    <cfRule type="expression" dxfId="2" priority="5">
      <formula>ACCESS_LVL=""</formula>
    </cfRule>
  </conditionalFormatting>
  <hyperlinks>
    <hyperlink ref="Y6" r:id="rId1" display="DOA.DOF.IRIS.SWAT@alaska.gov" xr:uid="{00000000-0004-0000-0800-000003000000}"/>
    <hyperlink ref="Y6:AH6" r:id="rId2" display="DOA.DOF.System.Security@alaska.gov" xr:uid="{9C9E4707-36D2-4A02-87F1-0CCAB1988E4D}"/>
    <hyperlink ref="E10" location="EE_NAME" display="EE Name" xr:uid="{6517B391-5CB6-44D7-9400-F9B930BFC361}"/>
    <hyperlink ref="E11" location="EE_ID" display="EE ID No." xr:uid="{EDEC7B3D-2FC4-4146-884C-BB17FA904302}"/>
    <hyperlink ref="E13" location="EE_USER_ID" display="EE User ID" xr:uid="{FA7799A5-7B05-4823-81EC-FDC3B205B8B2}"/>
    <hyperlink ref="E12" location="EE_PCN" display="EE PCN" xr:uid="{B1BF6DB2-32E6-49EC-8CC0-5C76509655A8}"/>
    <hyperlink ref="F17" location="REQ_REASON" display="Request Reason" xr:uid="{6470A166-BB23-4448-8C88-79C3C9E9AAEC}"/>
    <hyperlink ref="V10" location="AGENCY" display="Dept" xr:uid="{D7707219-B7D3-42AC-807A-4F2EDA375F9B}"/>
    <hyperlink ref="B2" r:id="rId3" xr:uid="{52ED940D-F29D-489F-8FC0-52B7793DC853}"/>
    <hyperlink ref="F59:AB59" r:id="rId4" display="http://doa.alaska.gov/dof/forms/resource/Auth-Sec-Contacts.xlsx" xr:uid="{7D44A48C-E5C4-4B74-AA07-EAEB96451653}"/>
    <hyperlink ref="B58:P58" r:id="rId5" display="DOA.DOF.System.Security@alaska.gov" xr:uid="{5CD513B4-FD00-4845-82E5-6D0E76D16733}"/>
    <hyperlink ref="B58" r:id="rId6" display="DOA.DOF.IRIS.SWAT@alaska.gov" xr:uid="{00000000-0004-0000-0800-000001000000}"/>
    <hyperlink ref="B58:AG58" r:id="rId7" display="Agency Security Contact or Appointing Authority for Approval before sending to DOA DOF System Security for processing" xr:uid="{81795DBE-A5FD-49D7-8C45-E45E63D45F10}"/>
  </hyperlinks>
  <printOptions horizontalCentered="1" verticalCentered="1"/>
  <pageMargins left="0.35" right="0.35" top="0.35" bottom="0.35" header="0.3" footer="0.25"/>
  <pageSetup scale="79" fitToHeight="0" orientation="portrait" useFirstPageNumber="1"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55A45-6EB0-47CC-AB9C-AD26F2D3A47D}">
  <sheetPr codeName="Sheet15">
    <pageSetUpPr fitToPage="1"/>
  </sheetPr>
  <dimension ref="A1:C105"/>
  <sheetViews>
    <sheetView showGridLines="0" showRowColHeaders="0" zoomScaleNormal="100" workbookViewId="0">
      <pane ySplit="4" topLeftCell="A5" activePane="bottomLeft" state="frozen"/>
      <selection pane="bottomLeft" activeCell="A5" sqref="A5"/>
    </sheetView>
  </sheetViews>
  <sheetFormatPr defaultRowHeight="18" x14ac:dyDescent="0.35"/>
  <cols>
    <col min="1" max="1" width="3.5546875" style="8" customWidth="1"/>
    <col min="2" max="2" width="13.44140625" style="8" customWidth="1"/>
    <col min="3" max="3" width="93.33203125" style="8" customWidth="1"/>
    <col min="4" max="257" width="8.88671875" style="8"/>
    <col min="258" max="258" width="96.33203125" style="8" customWidth="1"/>
    <col min="259" max="513" width="8.88671875" style="8"/>
    <col min="514" max="514" width="96.33203125" style="8" customWidth="1"/>
    <col min="515" max="769" width="8.88671875" style="8"/>
    <col min="770" max="770" width="96.33203125" style="8" customWidth="1"/>
    <col min="771" max="1025" width="8.88671875" style="8"/>
    <col min="1026" max="1026" width="96.33203125" style="8" customWidth="1"/>
    <col min="1027" max="1281" width="8.88671875" style="8"/>
    <col min="1282" max="1282" width="96.33203125" style="8" customWidth="1"/>
    <col min="1283" max="1537" width="8.88671875" style="8"/>
    <col min="1538" max="1538" width="96.33203125" style="8" customWidth="1"/>
    <col min="1539" max="1793" width="8.88671875" style="8"/>
    <col min="1794" max="1794" width="96.33203125" style="8" customWidth="1"/>
    <col min="1795" max="2049" width="8.88671875" style="8"/>
    <col min="2050" max="2050" width="96.33203125" style="8" customWidth="1"/>
    <col min="2051" max="2305" width="8.88671875" style="8"/>
    <col min="2306" max="2306" width="96.33203125" style="8" customWidth="1"/>
    <col min="2307" max="2561" width="8.88671875" style="8"/>
    <col min="2562" max="2562" width="96.33203125" style="8" customWidth="1"/>
    <col min="2563" max="2817" width="8.88671875" style="8"/>
    <col min="2818" max="2818" width="96.33203125" style="8" customWidth="1"/>
    <col min="2819" max="3073" width="8.88671875" style="8"/>
    <col min="3074" max="3074" width="96.33203125" style="8" customWidth="1"/>
    <col min="3075" max="3329" width="8.88671875" style="8"/>
    <col min="3330" max="3330" width="96.33203125" style="8" customWidth="1"/>
    <col min="3331" max="3585" width="8.88671875" style="8"/>
    <col min="3586" max="3586" width="96.33203125" style="8" customWidth="1"/>
    <col min="3587" max="3841" width="8.88671875" style="8"/>
    <col min="3842" max="3842" width="96.33203125" style="8" customWidth="1"/>
    <col min="3843" max="4097" width="8.88671875" style="8"/>
    <col min="4098" max="4098" width="96.33203125" style="8" customWidth="1"/>
    <col min="4099" max="4353" width="8.88671875" style="8"/>
    <col min="4354" max="4354" width="96.33203125" style="8" customWidth="1"/>
    <col min="4355" max="4609" width="8.88671875" style="8"/>
    <col min="4610" max="4610" width="96.33203125" style="8" customWidth="1"/>
    <col min="4611" max="4865" width="8.88671875" style="8"/>
    <col min="4866" max="4866" width="96.33203125" style="8" customWidth="1"/>
    <col min="4867" max="5121" width="8.88671875" style="8"/>
    <col min="5122" max="5122" width="96.33203125" style="8" customWidth="1"/>
    <col min="5123" max="5377" width="8.88671875" style="8"/>
    <col min="5378" max="5378" width="96.33203125" style="8" customWidth="1"/>
    <col min="5379" max="5633" width="8.88671875" style="8"/>
    <col min="5634" max="5634" width="96.33203125" style="8" customWidth="1"/>
    <col min="5635" max="5889" width="8.88671875" style="8"/>
    <col min="5890" max="5890" width="96.33203125" style="8" customWidth="1"/>
    <col min="5891" max="6145" width="8.88671875" style="8"/>
    <col min="6146" max="6146" width="96.33203125" style="8" customWidth="1"/>
    <col min="6147" max="6401" width="8.88671875" style="8"/>
    <col min="6402" max="6402" width="96.33203125" style="8" customWidth="1"/>
    <col min="6403" max="6657" width="8.88671875" style="8"/>
    <col min="6658" max="6658" width="96.33203125" style="8" customWidth="1"/>
    <col min="6659" max="6913" width="8.88671875" style="8"/>
    <col min="6914" max="6914" width="96.33203125" style="8" customWidth="1"/>
    <col min="6915" max="7169" width="8.88671875" style="8"/>
    <col min="7170" max="7170" width="96.33203125" style="8" customWidth="1"/>
    <col min="7171" max="7425" width="8.88671875" style="8"/>
    <col min="7426" max="7426" width="96.33203125" style="8" customWidth="1"/>
    <col min="7427" max="7681" width="8.88671875" style="8"/>
    <col min="7682" max="7682" width="96.33203125" style="8" customWidth="1"/>
    <col min="7683" max="7937" width="8.88671875" style="8"/>
    <col min="7938" max="7938" width="96.33203125" style="8" customWidth="1"/>
    <col min="7939" max="8193" width="8.88671875" style="8"/>
    <col min="8194" max="8194" width="96.33203125" style="8" customWidth="1"/>
    <col min="8195" max="8449" width="8.88671875" style="8"/>
    <col min="8450" max="8450" width="96.33203125" style="8" customWidth="1"/>
    <col min="8451" max="8705" width="8.88671875" style="8"/>
    <col min="8706" max="8706" width="96.33203125" style="8" customWidth="1"/>
    <col min="8707" max="8961" width="8.88671875" style="8"/>
    <col min="8962" max="8962" width="96.33203125" style="8" customWidth="1"/>
    <col min="8963" max="9217" width="8.88671875" style="8"/>
    <col min="9218" max="9218" width="96.33203125" style="8" customWidth="1"/>
    <col min="9219" max="9473" width="8.88671875" style="8"/>
    <col min="9474" max="9474" width="96.33203125" style="8" customWidth="1"/>
    <col min="9475" max="9729" width="8.88671875" style="8"/>
    <col min="9730" max="9730" width="96.33203125" style="8" customWidth="1"/>
    <col min="9731" max="9985" width="8.88671875" style="8"/>
    <col min="9986" max="9986" width="96.33203125" style="8" customWidth="1"/>
    <col min="9987" max="10241" width="8.88671875" style="8"/>
    <col min="10242" max="10242" width="96.33203125" style="8" customWidth="1"/>
    <col min="10243" max="10497" width="8.88671875" style="8"/>
    <col min="10498" max="10498" width="96.33203125" style="8" customWidth="1"/>
    <col min="10499" max="10753" width="8.88671875" style="8"/>
    <col min="10754" max="10754" width="96.33203125" style="8" customWidth="1"/>
    <col min="10755" max="11009" width="8.88671875" style="8"/>
    <col min="11010" max="11010" width="96.33203125" style="8" customWidth="1"/>
    <col min="11011" max="11265" width="8.88671875" style="8"/>
    <col min="11266" max="11266" width="96.33203125" style="8" customWidth="1"/>
    <col min="11267" max="11521" width="8.88671875" style="8"/>
    <col min="11522" max="11522" width="96.33203125" style="8" customWidth="1"/>
    <col min="11523" max="11777" width="8.88671875" style="8"/>
    <col min="11778" max="11778" width="96.33203125" style="8" customWidth="1"/>
    <col min="11779" max="12033" width="8.88671875" style="8"/>
    <col min="12034" max="12034" width="96.33203125" style="8" customWidth="1"/>
    <col min="12035" max="12289" width="8.88671875" style="8"/>
    <col min="12290" max="12290" width="96.33203125" style="8" customWidth="1"/>
    <col min="12291" max="12545" width="8.88671875" style="8"/>
    <col min="12546" max="12546" width="96.33203125" style="8" customWidth="1"/>
    <col min="12547" max="12801" width="8.88671875" style="8"/>
    <col min="12802" max="12802" width="96.33203125" style="8" customWidth="1"/>
    <col min="12803" max="13057" width="8.88671875" style="8"/>
    <col min="13058" max="13058" width="96.33203125" style="8" customWidth="1"/>
    <col min="13059" max="13313" width="8.88671875" style="8"/>
    <col min="13314" max="13314" width="96.33203125" style="8" customWidth="1"/>
    <col min="13315" max="13569" width="8.88671875" style="8"/>
    <col min="13570" max="13570" width="96.33203125" style="8" customWidth="1"/>
    <col min="13571" max="13825" width="8.88671875" style="8"/>
    <col min="13826" max="13826" width="96.33203125" style="8" customWidth="1"/>
    <col min="13827" max="14081" width="8.88671875" style="8"/>
    <col min="14082" max="14082" width="96.33203125" style="8" customWidth="1"/>
    <col min="14083" max="14337" width="8.88671875" style="8"/>
    <col min="14338" max="14338" width="96.33203125" style="8" customWidth="1"/>
    <col min="14339" max="14593" width="8.88671875" style="8"/>
    <col min="14594" max="14594" width="96.33203125" style="8" customWidth="1"/>
    <col min="14595" max="14849" width="8.88671875" style="8"/>
    <col min="14850" max="14850" width="96.33203125" style="8" customWidth="1"/>
    <col min="14851" max="15105" width="8.88671875" style="8"/>
    <col min="15106" max="15106" width="96.33203125" style="8" customWidth="1"/>
    <col min="15107" max="15361" width="8.88671875" style="8"/>
    <col min="15362" max="15362" width="96.33203125" style="8" customWidth="1"/>
    <col min="15363" max="15617" width="8.88671875" style="8"/>
    <col min="15618" max="15618" width="96.33203125" style="8" customWidth="1"/>
    <col min="15619" max="15873" width="8.88671875" style="8"/>
    <col min="15874" max="15874" width="96.33203125" style="8" customWidth="1"/>
    <col min="15875" max="16129" width="8.88671875" style="8"/>
    <col min="16130" max="16130" width="96.33203125" style="8" customWidth="1"/>
    <col min="16131" max="16384" width="8.88671875" style="8"/>
  </cols>
  <sheetData>
    <row r="1" spans="1:3" x14ac:dyDescent="0.35">
      <c r="A1" s="11"/>
      <c r="B1" s="11"/>
      <c r="C1" s="11"/>
    </row>
    <row r="2" spans="1:3" ht="39" customHeight="1" x14ac:dyDescent="0.35">
      <c r="A2" s="11"/>
      <c r="B2" s="155" t="s">
        <v>38</v>
      </c>
      <c r="C2" s="155"/>
    </row>
    <row r="3" spans="1:3" s="9" customFormat="1" ht="15.6" x14ac:dyDescent="0.3">
      <c r="A3" s="12"/>
      <c r="B3" s="12"/>
      <c r="C3" s="12"/>
    </row>
    <row r="4" spans="1:3" x14ac:dyDescent="0.35">
      <c r="A4" s="11"/>
      <c r="B4" s="13" t="s">
        <v>28</v>
      </c>
      <c r="C4" s="13" t="s">
        <v>39</v>
      </c>
    </row>
    <row r="5" spans="1:3" s="10" customFormat="1" ht="14.4" x14ac:dyDescent="0.3">
      <c r="A5" s="14"/>
      <c r="B5" s="15">
        <v>45849</v>
      </c>
      <c r="C5" s="16" t="s">
        <v>145</v>
      </c>
    </row>
    <row r="6" spans="1:3" s="10" customFormat="1" ht="14.4" x14ac:dyDescent="0.3">
      <c r="A6" s="14"/>
    </row>
    <row r="7" spans="1:3" s="10" customFormat="1" ht="14.4" x14ac:dyDescent="0.3">
      <c r="A7" s="14"/>
    </row>
    <row r="8" spans="1:3" s="10" customFormat="1" ht="14.4" x14ac:dyDescent="0.3">
      <c r="A8" s="14"/>
    </row>
    <row r="9" spans="1:3" s="10" customFormat="1" ht="14.4" x14ac:dyDescent="0.3">
      <c r="A9" s="14"/>
    </row>
    <row r="10" spans="1:3" s="10" customFormat="1" ht="14.4" x14ac:dyDescent="0.3">
      <c r="A10" s="14"/>
    </row>
    <row r="11" spans="1:3" s="10" customFormat="1" ht="14.4" x14ac:dyDescent="0.3">
      <c r="A11" s="14"/>
    </row>
    <row r="12" spans="1:3" s="10" customFormat="1" ht="14.4" x14ac:dyDescent="0.3">
      <c r="A12" s="14"/>
    </row>
    <row r="13" spans="1:3" s="10" customFormat="1" ht="14.4" x14ac:dyDescent="0.3">
      <c r="A13" s="14"/>
    </row>
    <row r="14" spans="1:3" s="10" customFormat="1" ht="14.4" x14ac:dyDescent="0.3">
      <c r="A14" s="14"/>
    </row>
    <row r="15" spans="1:3" s="10" customFormat="1" ht="14.4" x14ac:dyDescent="0.3">
      <c r="A15" s="14"/>
    </row>
    <row r="16" spans="1:3" s="10" customFormat="1" ht="14.4" x14ac:dyDescent="0.3">
      <c r="A16" s="14"/>
    </row>
    <row r="17" spans="1:1" s="10" customFormat="1" ht="14.4" x14ac:dyDescent="0.3">
      <c r="A17" s="14"/>
    </row>
    <row r="18" spans="1:1" s="10" customFormat="1" ht="14.4" x14ac:dyDescent="0.3">
      <c r="A18" s="14"/>
    </row>
    <row r="19" spans="1:1" s="10" customFormat="1" ht="14.4" x14ac:dyDescent="0.3">
      <c r="A19" s="14"/>
    </row>
    <row r="20" spans="1:1" s="10" customFormat="1" ht="14.4" x14ac:dyDescent="0.3">
      <c r="A20" s="14"/>
    </row>
    <row r="21" spans="1:1" s="10" customFormat="1" ht="14.4" x14ac:dyDescent="0.3">
      <c r="A21" s="14"/>
    </row>
    <row r="22" spans="1:1" s="10" customFormat="1" ht="14.4" x14ac:dyDescent="0.3"/>
    <row r="23" spans="1:1" s="10" customFormat="1" ht="14.4" x14ac:dyDescent="0.3"/>
    <row r="24" spans="1:1" s="10" customFormat="1" ht="14.4" x14ac:dyDescent="0.3"/>
    <row r="25" spans="1:1" s="10" customFormat="1" ht="14.4" x14ac:dyDescent="0.3"/>
    <row r="26" spans="1:1" s="10" customFormat="1" ht="14.4" x14ac:dyDescent="0.3"/>
    <row r="27" spans="1:1" s="10" customFormat="1" ht="14.4" x14ac:dyDescent="0.3"/>
    <row r="28" spans="1:1" s="10" customFormat="1" ht="14.4" x14ac:dyDescent="0.3"/>
    <row r="29" spans="1:1" s="10" customFormat="1" ht="14.4" x14ac:dyDescent="0.3"/>
    <row r="30" spans="1:1" s="10" customFormat="1" ht="14.4" x14ac:dyDescent="0.3"/>
    <row r="31" spans="1:1" s="10" customFormat="1" ht="14.4" x14ac:dyDescent="0.3"/>
    <row r="32" spans="1:1" s="10" customFormat="1" ht="14.4" x14ac:dyDescent="0.3"/>
    <row r="33" s="10" customFormat="1" ht="14.4" x14ac:dyDescent="0.3"/>
    <row r="34" s="10" customFormat="1" ht="14.4" x14ac:dyDescent="0.3"/>
    <row r="35" s="10" customFormat="1" ht="14.4" x14ac:dyDescent="0.3"/>
    <row r="36" s="10" customFormat="1" ht="14.4" x14ac:dyDescent="0.3"/>
    <row r="37" s="10" customFormat="1" ht="14.4" x14ac:dyDescent="0.3"/>
    <row r="38" s="10" customFormat="1" ht="14.4" x14ac:dyDescent="0.3"/>
    <row r="39" s="10" customFormat="1" ht="14.4" x14ac:dyDescent="0.3"/>
    <row r="40" s="10" customFormat="1" ht="14.4" x14ac:dyDescent="0.3"/>
    <row r="41" s="10" customFormat="1" ht="14.4" x14ac:dyDescent="0.3"/>
    <row r="42" s="10" customFormat="1" ht="14.4" x14ac:dyDescent="0.3"/>
    <row r="43" s="10" customFormat="1" ht="14.4" x14ac:dyDescent="0.3"/>
    <row r="44" s="10" customFormat="1" ht="14.4" x14ac:dyDescent="0.3"/>
    <row r="45" s="10" customFormat="1" ht="14.4" x14ac:dyDescent="0.3"/>
    <row r="46" s="10" customFormat="1" ht="14.4" x14ac:dyDescent="0.3"/>
    <row r="47" s="10" customFormat="1" ht="14.4" x14ac:dyDescent="0.3"/>
    <row r="48" s="10" customFormat="1" ht="14.4" x14ac:dyDescent="0.3"/>
    <row r="49" s="10" customFormat="1" ht="14.4" x14ac:dyDescent="0.3"/>
    <row r="50" s="10" customFormat="1" ht="14.4" x14ac:dyDescent="0.3"/>
    <row r="51" s="10" customFormat="1" ht="14.4" x14ac:dyDescent="0.3"/>
    <row r="52" s="10" customFormat="1" ht="14.4" x14ac:dyDescent="0.3"/>
    <row r="53" s="10" customFormat="1" ht="14.4" x14ac:dyDescent="0.3"/>
    <row r="54" s="10" customFormat="1" ht="14.4" x14ac:dyDescent="0.3"/>
    <row r="55" s="10" customFormat="1" ht="14.4" x14ac:dyDescent="0.3"/>
    <row r="56" s="10" customFormat="1" ht="14.4" x14ac:dyDescent="0.3"/>
    <row r="57" s="10" customFormat="1" ht="14.4" x14ac:dyDescent="0.3"/>
    <row r="58" s="10" customFormat="1" ht="14.4" x14ac:dyDescent="0.3"/>
    <row r="59" s="10" customFormat="1" ht="14.4" x14ac:dyDescent="0.3"/>
    <row r="60" s="10" customFormat="1" ht="14.4" x14ac:dyDescent="0.3"/>
    <row r="61" s="10" customFormat="1" ht="14.4" x14ac:dyDescent="0.3"/>
    <row r="62" s="10" customFormat="1" ht="14.4" x14ac:dyDescent="0.3"/>
    <row r="63" s="10" customFormat="1" ht="14.4" x14ac:dyDescent="0.3"/>
    <row r="64" s="10" customFormat="1" ht="14.4" x14ac:dyDescent="0.3"/>
    <row r="65" s="10" customFormat="1" ht="14.4" x14ac:dyDescent="0.3"/>
    <row r="66" s="10" customFormat="1" ht="14.4" x14ac:dyDescent="0.3"/>
    <row r="67" s="10" customFormat="1" ht="14.4" x14ac:dyDescent="0.3"/>
    <row r="68" s="10" customFormat="1" ht="14.4" x14ac:dyDescent="0.3"/>
    <row r="69" s="10" customFormat="1" ht="14.4" x14ac:dyDescent="0.3"/>
    <row r="70" s="10" customFormat="1" ht="14.4" x14ac:dyDescent="0.3"/>
    <row r="71" s="10" customFormat="1" ht="14.4" x14ac:dyDescent="0.3"/>
    <row r="72" s="10" customFormat="1" ht="14.4" x14ac:dyDescent="0.3"/>
    <row r="73" s="10" customFormat="1" ht="14.4" x14ac:dyDescent="0.3"/>
    <row r="74" s="10" customFormat="1" ht="14.4" x14ac:dyDescent="0.3"/>
    <row r="75" s="10" customFormat="1" ht="14.4" x14ac:dyDescent="0.3"/>
    <row r="76" s="10" customFormat="1" ht="14.4" x14ac:dyDescent="0.3"/>
    <row r="77" s="10" customFormat="1" ht="14.4" x14ac:dyDescent="0.3"/>
    <row r="78" s="10" customFormat="1" ht="14.4" x14ac:dyDescent="0.3"/>
    <row r="79" s="10" customFormat="1" ht="14.4" x14ac:dyDescent="0.3"/>
    <row r="80" s="10" customFormat="1" ht="14.4" x14ac:dyDescent="0.3"/>
    <row r="81" spans="2:3" s="10" customFormat="1" ht="14.4" x14ac:dyDescent="0.3"/>
    <row r="82" spans="2:3" s="10" customFormat="1" ht="14.4" x14ac:dyDescent="0.3"/>
    <row r="83" spans="2:3" s="10" customFormat="1" ht="14.4" x14ac:dyDescent="0.3"/>
    <row r="84" spans="2:3" s="10" customFormat="1" x14ac:dyDescent="0.35">
      <c r="B84" s="8"/>
      <c r="C84" s="8"/>
    </row>
    <row r="85" spans="2:3" s="10" customFormat="1" x14ac:dyDescent="0.35">
      <c r="B85" s="8"/>
      <c r="C85" s="8"/>
    </row>
    <row r="86" spans="2:3" s="10" customFormat="1" x14ac:dyDescent="0.35">
      <c r="B86" s="8"/>
      <c r="C86" s="8"/>
    </row>
    <row r="87" spans="2:3" s="10" customFormat="1" x14ac:dyDescent="0.35">
      <c r="B87" s="8"/>
      <c r="C87" s="8"/>
    </row>
    <row r="88" spans="2:3" s="10" customFormat="1" x14ac:dyDescent="0.35">
      <c r="B88" s="8"/>
      <c r="C88" s="8"/>
    </row>
    <row r="89" spans="2:3" s="10" customFormat="1" x14ac:dyDescent="0.35">
      <c r="B89" s="8"/>
      <c r="C89" s="8"/>
    </row>
    <row r="90" spans="2:3" s="10" customFormat="1" x14ac:dyDescent="0.35">
      <c r="B90" s="8"/>
      <c r="C90" s="8"/>
    </row>
    <row r="91" spans="2:3" s="10" customFormat="1" x14ac:dyDescent="0.35">
      <c r="B91" s="8"/>
      <c r="C91" s="8"/>
    </row>
    <row r="92" spans="2:3" s="10" customFormat="1" x14ac:dyDescent="0.35">
      <c r="B92" s="8"/>
      <c r="C92" s="8"/>
    </row>
    <row r="93" spans="2:3" s="10" customFormat="1" x14ac:dyDescent="0.35">
      <c r="B93" s="8"/>
      <c r="C93" s="8"/>
    </row>
    <row r="94" spans="2:3" s="10" customFormat="1" x14ac:dyDescent="0.35">
      <c r="B94" s="8"/>
      <c r="C94" s="8"/>
    </row>
    <row r="95" spans="2:3" s="10" customFormat="1" x14ac:dyDescent="0.35">
      <c r="B95" s="8"/>
      <c r="C95" s="8"/>
    </row>
    <row r="96" spans="2:3" s="10" customFormat="1" x14ac:dyDescent="0.35">
      <c r="B96" s="8"/>
      <c r="C96" s="8"/>
    </row>
    <row r="97" spans="2:3" s="10" customFormat="1" x14ac:dyDescent="0.35">
      <c r="B97" s="8"/>
      <c r="C97" s="8"/>
    </row>
    <row r="98" spans="2:3" s="10" customFormat="1" x14ac:dyDescent="0.35">
      <c r="B98" s="8"/>
      <c r="C98" s="8"/>
    </row>
    <row r="99" spans="2:3" s="10" customFormat="1" x14ac:dyDescent="0.35">
      <c r="B99" s="8"/>
      <c r="C99" s="8"/>
    </row>
    <row r="100" spans="2:3" s="10" customFormat="1" x14ac:dyDescent="0.35">
      <c r="B100" s="8"/>
      <c r="C100" s="8"/>
    </row>
    <row r="101" spans="2:3" s="10" customFormat="1" x14ac:dyDescent="0.35">
      <c r="B101" s="8"/>
      <c r="C101" s="8"/>
    </row>
    <row r="102" spans="2:3" s="10" customFormat="1" x14ac:dyDescent="0.35">
      <c r="B102" s="8"/>
      <c r="C102" s="8"/>
    </row>
    <row r="103" spans="2:3" s="10" customFormat="1" x14ac:dyDescent="0.35">
      <c r="B103" s="8"/>
      <c r="C103" s="8"/>
    </row>
    <row r="104" spans="2:3" s="10" customFormat="1" x14ac:dyDescent="0.35">
      <c r="B104" s="8"/>
      <c r="C104" s="8"/>
    </row>
    <row r="105" spans="2:3" s="10" customFormat="1" x14ac:dyDescent="0.35">
      <c r="B105" s="8"/>
      <c r="C105" s="8"/>
    </row>
  </sheetData>
  <sheetProtection sheet="1" objects="1" scenarios="1" formatCells="0" formatColumns="0" formatRows="0" sort="0" autoFilter="0"/>
  <mergeCells count="1">
    <mergeCell ref="B2:C2"/>
  </mergeCells>
  <pageMargins left="0.7" right="0.7" top="0.75" bottom="0.75" header="0.3" footer="0.3"/>
  <pageSetup scale="81"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M17"/>
  <sheetViews>
    <sheetView showGridLines="0" topLeftCell="E1" zoomScaleNormal="100" workbookViewId="0">
      <selection activeCell="F4" sqref="F4"/>
    </sheetView>
  </sheetViews>
  <sheetFormatPr defaultColWidth="8.88671875" defaultRowHeight="14.4" x14ac:dyDescent="0.3"/>
  <cols>
    <col min="1" max="1" width="26.5546875" style="2" bestFit="1" customWidth="1"/>
    <col min="2" max="2" width="5.6640625" style="2" customWidth="1"/>
    <col min="3" max="3" width="31.44140625" style="2" customWidth="1"/>
    <col min="4" max="4" width="2.6640625" style="2" customWidth="1"/>
    <col min="5" max="5" width="22.5546875" style="2" bestFit="1" customWidth="1"/>
    <col min="6" max="6" width="30.6640625" style="3" bestFit="1" customWidth="1"/>
    <col min="7" max="7" width="8.6640625" style="2" customWidth="1"/>
    <col min="8" max="8" width="26.5546875" style="2" bestFit="1" customWidth="1"/>
    <col min="9" max="9" width="5.6640625" style="2" customWidth="1"/>
    <col min="10" max="10" width="31.44140625" style="2" customWidth="1"/>
    <col min="11" max="11" width="2.6640625" style="2" customWidth="1"/>
    <col min="12" max="12" width="22.5546875" style="2" bestFit="1" customWidth="1"/>
    <col min="13" max="13" width="30.6640625" style="3" bestFit="1" customWidth="1"/>
    <col min="14" max="16384" width="8.88671875" style="2"/>
  </cols>
  <sheetData>
    <row r="1" spans="1:13" x14ac:dyDescent="0.3">
      <c r="A1" s="2">
        <f ca="1">ROWS($C$2:$C$9)-COUNTBLANK($C$2:$C$9)</f>
        <v>0</v>
      </c>
      <c r="H1" s="2">
        <f ca="1">ROWS($C$2:$C$9)-COUNTBLANK($C$2:$C$9)</f>
        <v>0</v>
      </c>
    </row>
    <row r="2" spans="1:13" x14ac:dyDescent="0.3">
      <c r="B2" s="7" t="str">
        <f t="shared" ref="B2:B3" si="0">IF(A2="","",ROW())</f>
        <v/>
      </c>
      <c r="C2" s="4" t="str">
        <f t="shared" ref="C2:C9" ca="1" si="1">IF(ROW(A2)-ROW(A$2)+1&gt;COUNT(B$2:B$14),"",INDEX(A:A,SMALL(B$2:B$14,1+ROW(A2)-ROW(A$2))))</f>
        <v/>
      </c>
      <c r="D2" s="1"/>
      <c r="E2" s="5" t="s">
        <v>30</v>
      </c>
      <c r="F2" s="5" t="s">
        <v>31</v>
      </c>
      <c r="G2" s="5"/>
      <c r="I2" s="7" t="str">
        <f t="shared" ref="I2:I3" si="2">IF(H2="","",ROW())</f>
        <v/>
      </c>
      <c r="J2" s="4" t="str">
        <f ca="1">IF(ROW(H2)-ROW(H$2)+1&gt;COUNT(I:I),"",INDEX(H:H,SMALL(I:I,1+ROW(H2)-ROW(H$2))))</f>
        <v/>
      </c>
      <c r="K2" s="1"/>
      <c r="L2" s="5" t="s">
        <v>30</v>
      </c>
      <c r="M2" s="5" t="s">
        <v>98</v>
      </c>
    </row>
    <row r="3" spans="1:13" x14ac:dyDescent="0.3">
      <c r="A3" s="6" t="str">
        <f ca="1">IF(INDIRECT(E3)="","",F3)</f>
        <v/>
      </c>
      <c r="B3" s="7" t="str">
        <f t="shared" ca="1" si="0"/>
        <v/>
      </c>
      <c r="C3" s="4" t="str">
        <f t="shared" ca="1" si="1"/>
        <v/>
      </c>
      <c r="D3" s="1"/>
      <c r="E3" s="2" t="s">
        <v>90</v>
      </c>
      <c r="F3" s="2" t="s">
        <v>90</v>
      </c>
      <c r="H3" s="6" t="str">
        <f ca="1">IF(INDIRECT(L3)="","",M3)</f>
        <v/>
      </c>
      <c r="I3" s="7" t="str">
        <f t="shared" ca="1" si="2"/>
        <v/>
      </c>
      <c r="J3" s="4" t="str">
        <f t="shared" ref="J3:J16" ca="1" si="3">IF(ROW(H3)-ROW(H$2)+1&gt;COUNT(I:I),"",INDEX(H:H,SMALL(I:I,1+ROW(H3)-ROW(H$2))))</f>
        <v/>
      </c>
      <c r="K3" s="1"/>
      <c r="L3" s="2" t="s">
        <v>104</v>
      </c>
      <c r="M3" s="2" t="e">
        <f>CONCATENATE("D",VLOOKUP(AGENCY,Validation!A2:C24,3,FALSE)," - Department ",VLOOKUP(AGENCY,Validation!A2:C24,3,FALSE))</f>
        <v>#N/A</v>
      </c>
    </row>
    <row r="4" spans="1:13" x14ac:dyDescent="0.3">
      <c r="A4" s="6" t="str">
        <f t="shared" ref="A4:A9" ca="1" si="4">IF(INDIRECT(E4)="","",F4)</f>
        <v/>
      </c>
      <c r="B4" s="7" t="str">
        <f t="shared" ref="B4:B9" ca="1" si="5">IF(A4="","",ROW())</f>
        <v/>
      </c>
      <c r="C4" s="4" t="str">
        <f t="shared" ca="1" si="1"/>
        <v/>
      </c>
      <c r="D4" s="1"/>
      <c r="E4" s="2" t="s">
        <v>94</v>
      </c>
      <c r="F4" s="2" t="s">
        <v>154</v>
      </c>
      <c r="H4" s="6" t="str">
        <f t="shared" ref="H4:H16" ca="1" si="6">IF(INDIRECT(L4)="","",M4)</f>
        <v/>
      </c>
      <c r="I4" s="7" t="str">
        <f t="shared" ref="I4:I16" ca="1" si="7">IF(H4="","",ROW())</f>
        <v/>
      </c>
      <c r="J4" s="4" t="str">
        <f t="shared" ca="1" si="3"/>
        <v/>
      </c>
      <c r="K4" s="1"/>
      <c r="L4" s="2" t="s">
        <v>97</v>
      </c>
      <c r="M4" s="73" t="str">
        <f>IF(OR(LEFT(AGENCY,2)="16",LEFT(AGENCY,2)="26"),CONCATENATE("D06- ",VLOOKUP(ACCESS_LVL,Validation!E2:F5,2,FALSE)),"")</f>
        <v/>
      </c>
    </row>
    <row r="5" spans="1:13" x14ac:dyDescent="0.3">
      <c r="A5" s="6" t="str">
        <f t="shared" ca="1" si="4"/>
        <v/>
      </c>
      <c r="B5" s="7" t="str">
        <f t="shared" ca="1" si="5"/>
        <v/>
      </c>
      <c r="C5" s="4" t="str">
        <f t="shared" ca="1" si="1"/>
        <v/>
      </c>
      <c r="D5" s="1"/>
      <c r="E5" s="2" t="s">
        <v>93</v>
      </c>
      <c r="F5" s="2" t="s">
        <v>155</v>
      </c>
      <c r="H5" s="6" t="str">
        <f t="shared" ca="1" si="6"/>
        <v/>
      </c>
      <c r="I5" s="7" t="str">
        <f t="shared" ca="1" si="7"/>
        <v/>
      </c>
      <c r="J5" s="4" t="str">
        <f t="shared" ca="1" si="3"/>
        <v/>
      </c>
      <c r="K5" s="1"/>
      <c r="L5" s="2" t="s">
        <v>97</v>
      </c>
      <c r="M5" s="2" t="e">
        <f>IF(OR(DOA_ONLY="N/A",DOA_ONLY=""),CONCATENATE("D",VLOOKUP(AGENCY,Validation!A2:C24,3,FALSE),"- ",VLOOKUP(ACCESS_LVL,Validation!E2:F5,2,FALSE)),(CONCATENATE(LEFT(DOA_ONLY,3),"- ",VLOOKUP(ACCESS_LVL,Validation!E2:F5,2,FALSE))))</f>
        <v>#N/A</v>
      </c>
    </row>
    <row r="6" spans="1:13" x14ac:dyDescent="0.3">
      <c r="A6" s="6" t="str">
        <f t="shared" ca="1" si="4"/>
        <v/>
      </c>
      <c r="B6" s="7" t="str">
        <f t="shared" ca="1" si="5"/>
        <v/>
      </c>
      <c r="C6" s="4" t="str">
        <f t="shared" ca="1" si="1"/>
        <v/>
      </c>
      <c r="D6" s="1"/>
      <c r="E6" s="2" t="s">
        <v>87</v>
      </c>
      <c r="F6" s="2" t="s">
        <v>156</v>
      </c>
      <c r="H6" s="6" t="str">
        <f t="shared" ca="1" si="6"/>
        <v/>
      </c>
      <c r="I6" s="7" t="str">
        <f t="shared" ca="1" si="7"/>
        <v/>
      </c>
      <c r="J6" s="4" t="str">
        <f t="shared" ca="1" si="3"/>
        <v/>
      </c>
      <c r="K6" s="1"/>
      <c r="L6" s="2" t="s">
        <v>89</v>
      </c>
      <c r="M6" s="2" t="e">
        <f>IF(OR(DOA_ONLY="N/A",DOA_ONLY=""),(CONCATENATE("D",VLOOKUP(AGENCY,Validation!A2:C24,3,FALSE),"- 5- Secure HRM")),"D00- 5- Secure HRM")</f>
        <v>#N/A</v>
      </c>
    </row>
    <row r="7" spans="1:13" x14ac:dyDescent="0.3">
      <c r="A7" s="6" t="str">
        <f t="shared" ca="1" si="4"/>
        <v/>
      </c>
      <c r="B7" s="7" t="str">
        <f t="shared" ca="1" si="5"/>
        <v/>
      </c>
      <c r="C7" s="4" t="str">
        <f t="shared" ca="1" si="1"/>
        <v/>
      </c>
      <c r="D7" s="1"/>
      <c r="E7" s="2" t="s">
        <v>88</v>
      </c>
      <c r="F7" s="2" t="s">
        <v>33</v>
      </c>
      <c r="H7" s="6" t="str">
        <f t="shared" ca="1" si="6"/>
        <v/>
      </c>
      <c r="I7" s="7" t="str">
        <f t="shared" ca="1" si="7"/>
        <v/>
      </c>
      <c r="J7" s="4" t="str">
        <f t="shared" ca="1" si="3"/>
        <v/>
      </c>
      <c r="K7" s="1"/>
      <c r="L7" s="2" t="s">
        <v>93</v>
      </c>
      <c r="M7" s="2" t="s">
        <v>103</v>
      </c>
    </row>
    <row r="8" spans="1:13" x14ac:dyDescent="0.3">
      <c r="A8" s="6" t="str">
        <f t="shared" ca="1" si="4"/>
        <v/>
      </c>
      <c r="B8" s="7" t="str">
        <f t="shared" ca="1" si="5"/>
        <v/>
      </c>
      <c r="C8" s="4" t="str">
        <f t="shared" ca="1" si="1"/>
        <v/>
      </c>
      <c r="D8" s="1"/>
      <c r="E8" s="2" t="s">
        <v>89</v>
      </c>
      <c r="F8" s="2" t="s">
        <v>92</v>
      </c>
      <c r="H8" s="6" t="str">
        <f t="shared" ca="1" si="6"/>
        <v/>
      </c>
      <c r="I8" s="7" t="str">
        <f t="shared" ca="1" si="7"/>
        <v/>
      </c>
      <c r="J8" s="4" t="str">
        <f t="shared" ca="1" si="3"/>
        <v/>
      </c>
      <c r="K8" s="1"/>
      <c r="L8" s="2" t="s">
        <v>94</v>
      </c>
      <c r="M8" s="2" t="s">
        <v>103</v>
      </c>
    </row>
    <row r="9" spans="1:13" x14ac:dyDescent="0.3">
      <c r="A9" s="6" t="str">
        <f t="shared" ca="1" si="4"/>
        <v/>
      </c>
      <c r="B9" s="7" t="str">
        <f t="shared" ca="1" si="5"/>
        <v/>
      </c>
      <c r="C9" s="4" t="str">
        <f t="shared" ca="1" si="1"/>
        <v/>
      </c>
      <c r="D9" s="1"/>
      <c r="E9" s="2" t="s">
        <v>91</v>
      </c>
      <c r="F9" s="38" t="s">
        <v>95</v>
      </c>
      <c r="H9" s="6" t="str">
        <f t="shared" ca="1" si="6"/>
        <v/>
      </c>
      <c r="I9" s="7" t="str">
        <f t="shared" ca="1" si="7"/>
        <v/>
      </c>
      <c r="J9" s="4" t="str">
        <f t="shared" ca="1" si="3"/>
        <v/>
      </c>
      <c r="K9" s="1"/>
      <c r="L9" s="2" t="s">
        <v>90</v>
      </c>
      <c r="M9" s="2" t="s">
        <v>110</v>
      </c>
    </row>
    <row r="10" spans="1:13" x14ac:dyDescent="0.3">
      <c r="H10" s="6" t="str">
        <f t="shared" ca="1" si="6"/>
        <v/>
      </c>
      <c r="I10" s="7" t="str">
        <f t="shared" ca="1" si="7"/>
        <v/>
      </c>
      <c r="J10" s="4" t="str">
        <f t="shared" ca="1" si="3"/>
        <v/>
      </c>
      <c r="L10" s="2" t="s">
        <v>91</v>
      </c>
      <c r="M10" s="38" t="s">
        <v>108</v>
      </c>
    </row>
    <row r="11" spans="1:13" x14ac:dyDescent="0.3">
      <c r="H11" s="6" t="str">
        <f t="shared" ca="1" si="6"/>
        <v/>
      </c>
      <c r="I11" s="7" t="str">
        <f t="shared" ca="1" si="7"/>
        <v/>
      </c>
      <c r="J11" s="4" t="str">
        <f t="shared" ca="1" si="3"/>
        <v/>
      </c>
      <c r="L11" s="2" t="s">
        <v>87</v>
      </c>
      <c r="M11" s="2" t="s">
        <v>105</v>
      </c>
    </row>
    <row r="12" spans="1:13" x14ac:dyDescent="0.3">
      <c r="H12" s="6" t="str">
        <f t="shared" ca="1" si="6"/>
        <v/>
      </c>
      <c r="I12" s="7" t="str">
        <f t="shared" ca="1" si="7"/>
        <v/>
      </c>
      <c r="J12" s="4" t="str">
        <f t="shared" ca="1" si="3"/>
        <v/>
      </c>
      <c r="L12" s="2" t="s">
        <v>88</v>
      </c>
      <c r="M12" s="2" t="s">
        <v>109</v>
      </c>
    </row>
    <row r="13" spans="1:13" x14ac:dyDescent="0.3">
      <c r="H13" s="6" t="str">
        <f t="shared" ca="1" si="6"/>
        <v/>
      </c>
      <c r="I13" s="7" t="str">
        <f t="shared" ca="1" si="7"/>
        <v/>
      </c>
      <c r="J13" s="4" t="str">
        <f t="shared" ca="1" si="3"/>
        <v/>
      </c>
      <c r="L13" s="2" t="s">
        <v>94</v>
      </c>
      <c r="M13" s="2" t="s">
        <v>106</v>
      </c>
    </row>
    <row r="14" spans="1:13" x14ac:dyDescent="0.3">
      <c r="H14" s="6" t="str">
        <f t="shared" ca="1" si="6"/>
        <v/>
      </c>
      <c r="I14" s="7" t="str">
        <f t="shared" ca="1" si="7"/>
        <v/>
      </c>
      <c r="J14" s="4" t="str">
        <f t="shared" ca="1" si="3"/>
        <v/>
      </c>
      <c r="L14" s="2" t="s">
        <v>93</v>
      </c>
      <c r="M14" s="2" t="s">
        <v>111</v>
      </c>
    </row>
    <row r="15" spans="1:13" x14ac:dyDescent="0.3">
      <c r="H15" s="6" t="str">
        <f t="shared" ca="1" si="6"/>
        <v/>
      </c>
      <c r="I15" s="7" t="str">
        <f t="shared" ca="1" si="7"/>
        <v/>
      </c>
      <c r="J15" s="4" t="str">
        <f t="shared" ca="1" si="3"/>
        <v/>
      </c>
      <c r="L15" s="2" t="s">
        <v>107</v>
      </c>
      <c r="M15" s="2" t="e">
        <f>VLOOKUP(AGENCY,Validation!A2:B24,2,FALSE)</f>
        <v>#N/A</v>
      </c>
    </row>
    <row r="16" spans="1:13" x14ac:dyDescent="0.3">
      <c r="H16" s="6" t="str">
        <f t="shared" ca="1" si="6"/>
        <v/>
      </c>
      <c r="I16" s="7" t="str">
        <f t="shared" ca="1" si="7"/>
        <v/>
      </c>
      <c r="J16" s="4" t="str">
        <f t="shared" ca="1" si="3"/>
        <v/>
      </c>
      <c r="L16" s="2" t="s">
        <v>107</v>
      </c>
      <c r="M16" s="2" t="str">
        <f>IF(OR(AGENCY="02-DOA/DOF",AGENCY="30-LEG/LAU"),"SG01- Global Access Approved","SG02- Global Access Denied")</f>
        <v>SG02- Global Access Denied</v>
      </c>
    </row>
    <row r="17" spans="13:13" x14ac:dyDescent="0.3">
      <c r="M17" s="2"/>
    </row>
  </sheetData>
  <sheetProtection sheet="1" objects="1" scenarios="1" formatCells="0" formatColumns="0" formatRows="0" sort="0" autoFilter="0"/>
  <autoFilter ref="E2:F9" xr:uid="{00000000-0001-0000-0A00-000000000000}">
    <sortState xmlns:xlrd2="http://schemas.microsoft.com/office/spreadsheetml/2017/richdata2" ref="E3:F9">
      <sortCondition ref="F2:F9"/>
    </sortState>
  </autoFilter>
  <sortState xmlns:xlrd2="http://schemas.microsoft.com/office/spreadsheetml/2017/richdata2" ref="L6:M16">
    <sortCondition ref="M6:M16"/>
  </sortState>
  <conditionalFormatting sqref="E2">
    <cfRule type="duplicateValues" dxfId="1" priority="18"/>
  </conditionalFormatting>
  <conditionalFormatting sqref="F3:F15 F27:F1048576">
    <cfRule type="duplicateValues" dxfId="0" priority="68"/>
  </conditionalFormatting>
  <pageMargins left="0.7" right="0.7" top="0.75" bottom="0.75" header="0.3" footer="0.3"/>
  <pageSetup orientation="portrait" r:id="rId1"/>
  <headerFooter>
    <oddFooter>&amp;R&amp;8&amp;"Calibri Light"Revised 05/03/2022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G32"/>
  <sheetViews>
    <sheetView showGridLines="0" topLeftCell="D1" zoomScaleNormal="100" workbookViewId="0">
      <pane ySplit="1" topLeftCell="A2" activePane="bottomLeft" state="frozen"/>
      <selection activeCell="F4" sqref="F4"/>
      <selection pane="bottomLeft" activeCell="F4" sqref="F4"/>
    </sheetView>
  </sheetViews>
  <sheetFormatPr defaultRowHeight="14.4" x14ac:dyDescent="0.3"/>
  <cols>
    <col min="1" max="1" width="16.33203125" customWidth="1"/>
    <col min="2" max="2" width="68.6640625" bestFit="1" customWidth="1"/>
    <col min="4" max="4" width="32.6640625" bestFit="1" customWidth="1"/>
    <col min="5" max="5" width="27" customWidth="1"/>
    <col min="6" max="6" width="19.44140625" bestFit="1" customWidth="1"/>
    <col min="7" max="7" width="10.109375" bestFit="1" customWidth="1"/>
  </cols>
  <sheetData>
    <row r="1" spans="1:7" x14ac:dyDescent="0.3">
      <c r="A1" s="75" t="s">
        <v>5</v>
      </c>
      <c r="B1" s="76"/>
      <c r="C1" s="77"/>
      <c r="D1" s="82" t="s">
        <v>34</v>
      </c>
      <c r="E1" s="82" t="s">
        <v>63</v>
      </c>
      <c r="F1" s="77"/>
      <c r="G1" s="85" t="s">
        <v>150</v>
      </c>
    </row>
    <row r="2" spans="1:7" x14ac:dyDescent="0.3">
      <c r="A2" s="78" t="s">
        <v>6</v>
      </c>
      <c r="B2" s="74" t="s">
        <v>113</v>
      </c>
      <c r="C2" s="53" t="str">
        <f t="shared" ref="C2:C20" si="0">LEFT(A2,2)</f>
        <v>01</v>
      </c>
      <c r="D2" s="78" t="s">
        <v>146</v>
      </c>
      <c r="E2" s="78" t="s">
        <v>64</v>
      </c>
      <c r="F2" s="53" t="s">
        <v>99</v>
      </c>
      <c r="G2" s="83" t="s">
        <v>131</v>
      </c>
    </row>
    <row r="3" spans="1:7" ht="15" thickBot="1" x14ac:dyDescent="0.35">
      <c r="A3" s="78" t="s">
        <v>59</v>
      </c>
      <c r="B3" s="74" t="s">
        <v>113</v>
      </c>
      <c r="C3" s="53" t="str">
        <f t="shared" si="0"/>
        <v>01</v>
      </c>
      <c r="D3" s="79" t="s">
        <v>60</v>
      </c>
      <c r="E3" s="78" t="s">
        <v>65</v>
      </c>
      <c r="F3" s="53" t="s">
        <v>100</v>
      </c>
      <c r="G3" s="83" t="s">
        <v>149</v>
      </c>
    </row>
    <row r="4" spans="1:7" ht="15" thickBot="1" x14ac:dyDescent="0.35">
      <c r="A4" s="78" t="s">
        <v>8</v>
      </c>
      <c r="B4" s="74" t="s">
        <v>114</v>
      </c>
      <c r="C4" s="53" t="str">
        <f t="shared" si="0"/>
        <v>02</v>
      </c>
      <c r="E4" s="78" t="s">
        <v>66</v>
      </c>
      <c r="F4" s="83" t="s">
        <v>101</v>
      </c>
      <c r="G4" s="84" t="s">
        <v>151</v>
      </c>
    </row>
    <row r="5" spans="1:7" ht="15" thickBot="1" x14ac:dyDescent="0.35">
      <c r="A5" s="78" t="s">
        <v>23</v>
      </c>
      <c r="B5" s="74" t="s">
        <v>114</v>
      </c>
      <c r="C5" s="53" t="str">
        <f t="shared" si="0"/>
        <v>02</v>
      </c>
      <c r="E5" s="79" t="s">
        <v>67</v>
      </c>
      <c r="F5" s="84" t="s">
        <v>102</v>
      </c>
    </row>
    <row r="6" spans="1:7" x14ac:dyDescent="0.3">
      <c r="A6" s="78" t="s">
        <v>48</v>
      </c>
      <c r="B6" s="74" t="s">
        <v>114</v>
      </c>
      <c r="C6" s="53" t="str">
        <f t="shared" si="0"/>
        <v>02</v>
      </c>
    </row>
    <row r="7" spans="1:7" x14ac:dyDescent="0.3">
      <c r="A7" s="78" t="s">
        <v>9</v>
      </c>
      <c r="B7" s="74" t="s">
        <v>115</v>
      </c>
      <c r="C7" s="53" t="str">
        <f t="shared" si="0"/>
        <v>03</v>
      </c>
    </row>
    <row r="8" spans="1:7" x14ac:dyDescent="0.3">
      <c r="A8" s="78" t="s">
        <v>10</v>
      </c>
      <c r="B8" s="74" t="s">
        <v>116</v>
      </c>
      <c r="C8" s="53" t="str">
        <f t="shared" si="0"/>
        <v>04</v>
      </c>
    </row>
    <row r="9" spans="1:7" x14ac:dyDescent="0.3">
      <c r="A9" s="78" t="s">
        <v>11</v>
      </c>
      <c r="B9" s="74" t="s">
        <v>117</v>
      </c>
      <c r="C9" s="53" t="str">
        <f t="shared" si="0"/>
        <v>05</v>
      </c>
    </row>
    <row r="10" spans="1:7" x14ac:dyDescent="0.3">
      <c r="A10" s="78" t="s">
        <v>12</v>
      </c>
      <c r="B10" s="74" t="s">
        <v>118</v>
      </c>
      <c r="C10" s="53" t="str">
        <f t="shared" si="0"/>
        <v>07</v>
      </c>
    </row>
    <row r="11" spans="1:7" x14ac:dyDescent="0.3">
      <c r="A11" s="78" t="s">
        <v>13</v>
      </c>
      <c r="B11" s="74" t="s">
        <v>112</v>
      </c>
      <c r="C11" s="53" t="str">
        <f t="shared" si="0"/>
        <v>08</v>
      </c>
    </row>
    <row r="12" spans="1:7" x14ac:dyDescent="0.3">
      <c r="A12" s="78" t="s">
        <v>14</v>
      </c>
      <c r="B12" s="74" t="s">
        <v>119</v>
      </c>
      <c r="C12" s="53" t="str">
        <f t="shared" si="0"/>
        <v>09</v>
      </c>
    </row>
    <row r="13" spans="1:7" x14ac:dyDescent="0.3">
      <c r="A13" s="78" t="s">
        <v>15</v>
      </c>
      <c r="B13" s="74" t="s">
        <v>120</v>
      </c>
      <c r="C13" s="53" t="str">
        <f t="shared" si="0"/>
        <v>10</v>
      </c>
    </row>
    <row r="14" spans="1:7" x14ac:dyDescent="0.3">
      <c r="A14" s="78" t="s">
        <v>16</v>
      </c>
      <c r="B14" s="74" t="s">
        <v>121</v>
      </c>
      <c r="C14" s="53" t="str">
        <f t="shared" si="0"/>
        <v>11</v>
      </c>
    </row>
    <row r="15" spans="1:7" x14ac:dyDescent="0.3">
      <c r="A15" s="78" t="s">
        <v>17</v>
      </c>
      <c r="B15" s="74" t="s">
        <v>122</v>
      </c>
      <c r="C15" s="53" t="str">
        <f t="shared" si="0"/>
        <v>12</v>
      </c>
    </row>
    <row r="16" spans="1:7" x14ac:dyDescent="0.3">
      <c r="A16" s="78" t="s">
        <v>52</v>
      </c>
      <c r="B16" s="74" t="s">
        <v>124</v>
      </c>
      <c r="C16" s="53" t="str">
        <f t="shared" si="0"/>
        <v>16</v>
      </c>
    </row>
    <row r="17" spans="1:3" x14ac:dyDescent="0.3">
      <c r="A17" s="78" t="s">
        <v>18</v>
      </c>
      <c r="B17" s="74" t="s">
        <v>123</v>
      </c>
      <c r="C17" s="53" t="str">
        <f t="shared" si="0"/>
        <v>18</v>
      </c>
    </row>
    <row r="18" spans="1:3" x14ac:dyDescent="0.3">
      <c r="A18" s="78" t="s">
        <v>19</v>
      </c>
      <c r="B18" s="74" t="s">
        <v>125</v>
      </c>
      <c r="C18" s="53" t="str">
        <f t="shared" si="0"/>
        <v>20</v>
      </c>
    </row>
    <row r="19" spans="1:3" x14ac:dyDescent="0.3">
      <c r="A19" s="78" t="s">
        <v>20</v>
      </c>
      <c r="B19" s="74" t="s">
        <v>126</v>
      </c>
      <c r="C19" s="53" t="str">
        <f t="shared" si="0"/>
        <v>25</v>
      </c>
    </row>
    <row r="20" spans="1:3" x14ac:dyDescent="0.3">
      <c r="A20" s="78" t="s">
        <v>51</v>
      </c>
      <c r="B20" s="74" t="s">
        <v>124</v>
      </c>
      <c r="C20" s="53" t="str">
        <f t="shared" si="0"/>
        <v>26</v>
      </c>
    </row>
    <row r="21" spans="1:3" x14ac:dyDescent="0.3">
      <c r="A21" s="78" t="s">
        <v>21</v>
      </c>
      <c r="B21" s="74" t="s">
        <v>127</v>
      </c>
      <c r="C21" s="53">
        <v>31</v>
      </c>
    </row>
    <row r="22" spans="1:3" x14ac:dyDescent="0.3">
      <c r="A22" s="78" t="s">
        <v>61</v>
      </c>
      <c r="B22" s="74" t="s">
        <v>127</v>
      </c>
      <c r="C22" s="53" t="s">
        <v>147</v>
      </c>
    </row>
    <row r="23" spans="1:3" x14ac:dyDescent="0.3">
      <c r="A23" s="78" t="s">
        <v>62</v>
      </c>
      <c r="B23" s="74" t="s">
        <v>128</v>
      </c>
      <c r="C23" s="53" t="s">
        <v>148</v>
      </c>
    </row>
    <row r="24" spans="1:3" ht="15" thickBot="1" x14ac:dyDescent="0.35">
      <c r="A24" s="79" t="s">
        <v>22</v>
      </c>
      <c r="B24" s="80" t="s">
        <v>129</v>
      </c>
      <c r="C24" s="81" t="str">
        <f>LEFT(A24,2)</f>
        <v>41</v>
      </c>
    </row>
    <row r="28" spans="1:3" x14ac:dyDescent="0.3">
      <c r="A28" s="74"/>
      <c r="B28" s="74"/>
    </row>
    <row r="32" spans="1:3" x14ac:dyDescent="0.3">
      <c r="A32" s="74"/>
      <c r="B32" s="74"/>
    </row>
  </sheetData>
  <sheetProtection sheet="1" objects="1" scenarios="1" formatCells="0" formatColumns="0" formatRows="0" sort="0" autoFilter="0"/>
  <sortState xmlns:xlrd2="http://schemas.microsoft.com/office/spreadsheetml/2017/richdata2" ref="A2:A24">
    <sortCondition ref="A2:A24"/>
  </sortState>
  <pageMargins left="0.7" right="0.7" top="0.75" bottom="0.75" header="0.3" footer="0.3"/>
  <pageSetup orientation="portrait" r:id="rId1"/>
  <headerFooter>
    <oddFooter>&amp;R&amp;8&amp;"Calibri Light"Revised 05/03/2022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227C3DCDE23748BEEA625DCBB86246" ma:contentTypeVersion="9" ma:contentTypeDescription="Create a new document." ma:contentTypeScope="" ma:versionID="31d2ac6cb74a073d391b056e44a44bb4">
  <xsd:schema xmlns:xsd="http://www.w3.org/2001/XMLSchema" xmlns:xs="http://www.w3.org/2001/XMLSchema" xmlns:p="http://schemas.microsoft.com/office/2006/metadata/properties" xmlns:ns2="c870a44b-d136-4c84-b14c-4005f568b8ea" targetNamespace="http://schemas.microsoft.com/office/2006/metadata/properties" ma:root="true" ma:fieldsID="adfafa50bbcc42365d978b35e5aa3a22" ns2:_="">
    <xsd:import namespace="c870a44b-d136-4c84-b14c-4005f568b8ea"/>
    <xsd:element name="properties">
      <xsd:complexType>
        <xsd:sequence>
          <xsd:element name="documentManagement">
            <xsd:complexType>
              <xsd:all>
                <xsd:element ref="ns2:MediaServiceMetadata" minOccurs="0"/>
                <xsd:element ref="ns2:MediaServiceFastMetadata" minOccurs="0"/>
                <xsd:element ref="ns2:Category"/>
                <xsd:element ref="ns2:Document_x002d_Type" minOccurs="0"/>
                <xsd:element ref="ns2:Transmittal" minOccurs="0"/>
                <xsd:element ref="ns2:Web_x002d_Server"/>
                <xsd:element ref="ns2:Web_x002d_Source_x002d_Folder"/>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0a44b-d136-4c84-b14c-4005f568b8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0" ma:displayName="Category" ma:default="Not Applicable" ma:format="Dropdown" ma:internalName="Category">
      <xsd:simpleType>
        <xsd:restriction base="dms:Choice">
          <xsd:enumeration value="Not Applicable"/>
          <xsd:enumeration value="Accounting"/>
          <xsd:enumeration value="ALDER"/>
          <xsd:enumeration value="Charge Cards"/>
          <xsd:enumeration value="Electronic Payments"/>
          <xsd:enumeration value="Enterprise Applications"/>
          <xsd:enumeration value="Internal Controls"/>
          <xsd:enumeration value="IRIS"/>
          <xsd:enumeration value="Moving"/>
          <xsd:enumeration value="Payroll"/>
          <xsd:enumeration value="Personnel"/>
          <xsd:enumeration value="Procurement"/>
          <xsd:enumeration value="Publications"/>
          <xsd:enumeration value="Systems Security"/>
          <xsd:enumeration value="Taxes"/>
          <xsd:enumeration value="Travel"/>
          <xsd:enumeration value="Vendors"/>
        </xsd:restriction>
      </xsd:simpleType>
    </xsd:element>
    <xsd:element name="Document_x002d_Type" ma:index="11" nillable="true" ma:displayName="Document-Type" ma:format="RadioButtons" ma:internalName="Document_x002d_Type">
      <xsd:simpleType>
        <xsd:restriction base="dms:Choice">
          <xsd:enumeration value="Alaska Admin Manual"/>
          <xsd:enumeration value="Calendar"/>
          <xsd:enumeration value="Form"/>
          <xsd:enumeration value="Reference"/>
          <xsd:enumeration value="Other"/>
          <xsd:enumeration value="OBSOLETE - removed from DOF website"/>
        </xsd:restriction>
      </xsd:simpleType>
    </xsd:element>
    <xsd:element name="Transmittal" ma:index="12" nillable="true" ma:displayName="Transmittal" ma:decimals="0" ma:description="Latest transmittal that updates section." ma:internalName="Transmittal">
      <xsd:simpleType>
        <xsd:restriction base="dms:Number"/>
      </xsd:simpleType>
    </xsd:element>
    <xsd:element name="Web_x002d_Server" ma:index="13" ma:displayName="Web-Server" ma:default="doaweb" ma:format="RadioButtons" ma:internalName="Web_x002d_Server">
      <xsd:simpleType>
        <xsd:restriction base="dms:Choice">
          <xsd:enumeration value="doaweb"/>
          <xsd:enumeration value="intranet/auth"/>
          <xsd:enumeration value="N/A"/>
        </xsd:restriction>
      </xsd:simpleType>
    </xsd:element>
    <xsd:element name="Web_x002d_Source_x002d_Folder" ma:index="14" ma:displayName="Web-Source-Folder" ma:description="Web Source Folder (from URL)" ma:format="Dropdown" ma:internalName="Web_x002d_Source_x002d_Folder">
      <xsd:simpleType>
        <xsd:restriction base="dms:Choice">
          <xsd:enumeration value="N/A-Intranet"/>
          <xsd:enumeration value="acct"/>
          <xsd:enumeration value="alder"/>
          <xsd:enumeration value="charge_cards"/>
          <xsd:enumeration value="controls"/>
          <xsd:enumeration value="css"/>
          <xsd:enumeration value="epay"/>
          <xsd:enumeration value="forms"/>
          <xsd:enumeration value="help"/>
          <xsd:enumeration value="images"/>
          <xsd:enumeration value="iris"/>
          <xsd:enumeration value="manuals"/>
          <xsd:enumeration value="manuals &gt; aam"/>
          <xsd:enumeration value="moving"/>
          <xsd:enumeration value="payroll"/>
          <xsd:enumeration value="payroll &gt; sal_sched"/>
          <xsd:enumeration value="reports"/>
          <xsd:enumeration value="scripts"/>
          <xsd:enumeration value="security"/>
          <xsd:enumeration value="ssa"/>
          <xsd:enumeration value="training"/>
          <xsd:enumeration value="travel"/>
          <xsd:enumeration value="updates"/>
          <xsd:enumeration value="OBSOLETE"/>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c870a44b-d136-4c84-b14c-4005f568b8ea">Systems Security</Category>
    <Transmittal xmlns="c870a44b-d136-4c84-b14c-4005f568b8ea" xsi:nil="true"/>
    <Web_x002d_Server xmlns="c870a44b-d136-4c84-b14c-4005f568b8ea">doaweb</Web_x002d_Server>
    <Web_x002d_Source_x002d_Folder xmlns="c870a44b-d136-4c84-b14c-4005f568b8ea">forms</Web_x002d_Source_x002d_Folder>
    <Document_x002d_Type xmlns="c870a44b-d136-4c84-b14c-4005f568b8ea">Form</Document_x002d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4B6AA5-C5B8-4410-BC52-7436CAD620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0a44b-d136-4c84-b14c-4005f568b8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BD3231-E0AB-4023-A880-9F9022832144}">
  <ds:schemaRefs>
    <ds:schemaRef ds:uri="c870a44b-d136-4c84-b14c-4005f568b8ea"/>
    <ds:schemaRef ds:uri="http://schemas.openxmlformats.org/package/2006/metadata/core-properties"/>
    <ds:schemaRef ds:uri="http://www.w3.org/XML/1998/namespace"/>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6BAFAB2-683F-4123-A905-445E19C0A3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26</vt:i4>
      </vt:variant>
    </vt:vector>
  </HeadingPairs>
  <TitlesOfParts>
    <vt:vector size="32" baseType="lpstr">
      <vt:lpstr>AFFIDAVIT</vt:lpstr>
      <vt:lpstr>PLEASE COMPLETE</vt:lpstr>
      <vt:lpstr>TO BE SIGNED AND SUBMITTED</vt:lpstr>
      <vt:lpstr>REVISION LOG</vt:lpstr>
      <vt:lpstr>SkipBlanks</vt:lpstr>
      <vt:lpstr>Validation</vt:lpstr>
      <vt:lpstr>ACCESS_LVL</vt:lpstr>
      <vt:lpstr>AGENCY</vt:lpstr>
      <vt:lpstr>AKPAY</vt:lpstr>
      <vt:lpstr>AKSAS</vt:lpstr>
      <vt:lpstr>AKSASCONF</vt:lpstr>
      <vt:lpstr>AKSASPUB</vt:lpstr>
      <vt:lpstr>DIVISION</vt:lpstr>
      <vt:lpstr>DOA_ONLY</vt:lpstr>
      <vt:lpstr>EE_ID</vt:lpstr>
      <vt:lpstr>EE_NAME</vt:lpstr>
      <vt:lpstr>EE_PCN</vt:lpstr>
      <vt:lpstr>EE_USER_ID</vt:lpstr>
      <vt:lpstr>IRISFINPRO</vt:lpstr>
      <vt:lpstr>IRISHRM</vt:lpstr>
      <vt:lpstr>'PLEASE COMPLETE'!Print_Area</vt:lpstr>
      <vt:lpstr>'TO BE SIGNED AND SUBMITTED'!Print_Area</vt:lpstr>
      <vt:lpstr>AFFIDAVIT!Print_Titles</vt:lpstr>
      <vt:lpstr>'TO BE SIGNED AND SUBMITTED'!Print_Titles</vt:lpstr>
      <vt:lpstr>REQ_REASON</vt:lpstr>
      <vt:lpstr>REVISED</vt:lpstr>
      <vt:lpstr>SECURE_HRM</vt:lpstr>
      <vt:lpstr>SEL_ACCESS_LVL</vt:lpstr>
      <vt:lpstr>SEL_AGENCY</vt:lpstr>
      <vt:lpstr>SEL_DOA_ONLY</vt:lpstr>
      <vt:lpstr>SEL_REQ_REASON</vt:lpstr>
      <vt:lpstr>WPAK</vt:lpstr>
    </vt:vector>
  </TitlesOfParts>
  <Company>State Of Alaska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ALDER Affidavit and Security Request</dc:title>
  <dc:creator>Amanda Thomas</dc:creator>
  <cp:lastModifiedBy>Thomas, Amanda S W (DOA)</cp:lastModifiedBy>
  <cp:lastPrinted>2025-07-11T20:02:43Z</cp:lastPrinted>
  <dcterms:created xsi:type="dcterms:W3CDTF">2016-06-03T20:15:29Z</dcterms:created>
  <dcterms:modified xsi:type="dcterms:W3CDTF">2025-07-11T20:23:57Z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0x01010039227C3DCDE23748BEEA625DCBB86246</vt:lpwstr>
  </property>
  <property fmtid="{D5CDD505-2E9C-101B-9397-08002B2CF9AE}" pid="3" name="Order">
    <vt:r8>81800</vt:r8>
  </property>
  <property fmtid="{D5CDD505-2E9C-101B-9397-08002B2CF9AE}" pid="4" name="TaxKeyword">
    <vt:lpwstr/>
  </property>
</Properties>
</file>