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80" yWindow="48" windowWidth="18156" windowHeight="11052" tabRatio="830" activeTab="1"/>
  </bookViews>
  <sheets>
    <sheet name="Cost Report Codes" sheetId="19" r:id="rId1"/>
    <sheet name="Statewide Totals" sheetId="1" r:id="rId2"/>
    <sheet name="01" sheetId="16" r:id="rId3"/>
    <sheet name="02" sheetId="15" r:id="rId4"/>
    <sheet name="03" sheetId="14" r:id="rId5"/>
    <sheet name="04" sheetId="13" r:id="rId6"/>
    <sheet name="05 ACPE" sheetId="18" r:id="rId7"/>
    <sheet name="05" sheetId="12" r:id="rId8"/>
    <sheet name="06" sheetId="11" r:id="rId9"/>
    <sheet name="07" sheetId="10" r:id="rId10"/>
    <sheet name="08" sheetId="9" r:id="rId11"/>
    <sheet name="09" sheetId="8" r:id="rId12"/>
    <sheet name="10" sheetId="7" r:id="rId13"/>
    <sheet name="11" sheetId="6" r:id="rId14"/>
    <sheet name="12" sheetId="5" r:id="rId15"/>
    <sheet name="18" sheetId="4" r:id="rId16"/>
    <sheet name="20" sheetId="2" r:id="rId17"/>
    <sheet name="25" sheetId="3" r:id="rId18"/>
  </sheets>
  <definedNames>
    <definedName name="_xlnm.Print_Area" localSheetId="5">'04'!$A$1:$AB$40</definedName>
    <definedName name="_xlnm.Print_Area" localSheetId="17">'25'!$A$1:$AB$40</definedName>
  </definedNames>
  <calcPr calcId="145621"/>
</workbook>
</file>

<file path=xl/calcChain.xml><?xml version="1.0" encoding="utf-8"?>
<calcChain xmlns="http://schemas.openxmlformats.org/spreadsheetml/2006/main">
  <c r="P9" i="6" l="1"/>
  <c r="P9" i="15"/>
  <c r="K35" i="18" l="1"/>
  <c r="H9" i="18"/>
  <c r="F9" i="2"/>
  <c r="F9" i="11"/>
  <c r="E35" i="12"/>
  <c r="F35" i="12"/>
  <c r="E35" i="14"/>
  <c r="C35" i="4"/>
  <c r="D9" i="9"/>
  <c r="D14" i="1" l="1"/>
  <c r="B14" i="1"/>
  <c r="C14" i="1"/>
  <c r="B34" i="1"/>
  <c r="C34" i="1"/>
  <c r="B33" i="1"/>
  <c r="C33" i="1"/>
  <c r="D33" i="1"/>
  <c r="N35" i="15"/>
  <c r="N35" i="14"/>
  <c r="N35" i="13"/>
  <c r="N35" i="18"/>
  <c r="N35" i="12"/>
  <c r="N35" i="11"/>
  <c r="N35" i="10"/>
  <c r="N35" i="9"/>
  <c r="N35" i="8"/>
  <c r="N35" i="7"/>
  <c r="N35" i="6"/>
  <c r="N35" i="5"/>
  <c r="N35" i="4"/>
  <c r="N35" i="2"/>
  <c r="N35" i="3"/>
  <c r="N35" i="16"/>
  <c r="M35" i="15"/>
  <c r="M35" i="14"/>
  <c r="M35" i="13"/>
  <c r="M35" i="18"/>
  <c r="M35" i="12"/>
  <c r="M35" i="11"/>
  <c r="M35" i="10"/>
  <c r="M35" i="9"/>
  <c r="M35" i="8"/>
  <c r="M35" i="7"/>
  <c r="M35" i="6"/>
  <c r="M35" i="5"/>
  <c r="M35" i="4"/>
  <c r="M35" i="2"/>
  <c r="M35" i="3"/>
  <c r="M35" i="16"/>
  <c r="L35" i="15"/>
  <c r="L35" i="14"/>
  <c r="L35" i="13"/>
  <c r="L35" i="18"/>
  <c r="L35" i="12"/>
  <c r="L35" i="11"/>
  <c r="L35" i="10"/>
  <c r="L35" i="9"/>
  <c r="L35" i="8"/>
  <c r="L35" i="7"/>
  <c r="L35" i="6"/>
  <c r="L35" i="5"/>
  <c r="L35" i="4"/>
  <c r="L35" i="2"/>
  <c r="L35" i="3"/>
  <c r="L35" i="16"/>
  <c r="K35" i="15"/>
  <c r="K35" i="14"/>
  <c r="K35" i="13"/>
  <c r="K35" i="12"/>
  <c r="K35" i="11"/>
  <c r="K35" i="10"/>
  <c r="K35" i="9"/>
  <c r="K35" i="8"/>
  <c r="K35" i="7"/>
  <c r="K35" i="6"/>
  <c r="K35" i="5"/>
  <c r="K35" i="4"/>
  <c r="K35" i="2"/>
  <c r="K35" i="3"/>
  <c r="K35" i="16"/>
  <c r="J35" i="15"/>
  <c r="J35" i="14"/>
  <c r="J35" i="13"/>
  <c r="J35" i="18"/>
  <c r="J35" i="12"/>
  <c r="J35" i="11"/>
  <c r="J35" i="10"/>
  <c r="J35" i="9"/>
  <c r="J35" i="8"/>
  <c r="J35" i="7"/>
  <c r="J35" i="6"/>
  <c r="J35" i="5"/>
  <c r="J35" i="4"/>
  <c r="J35" i="2"/>
  <c r="J35" i="3"/>
  <c r="J35" i="16"/>
  <c r="I35" i="15"/>
  <c r="I35" i="14"/>
  <c r="I35" i="13"/>
  <c r="I35" i="18"/>
  <c r="I35" i="12"/>
  <c r="I35" i="11"/>
  <c r="I35" i="10"/>
  <c r="I35" i="9"/>
  <c r="I35" i="8"/>
  <c r="I35" i="7"/>
  <c r="I35" i="6"/>
  <c r="I35" i="5"/>
  <c r="I35" i="4"/>
  <c r="I35" i="2"/>
  <c r="I35" i="3"/>
  <c r="I35" i="16"/>
  <c r="H35" i="15"/>
  <c r="H35" i="14"/>
  <c r="H35" i="13"/>
  <c r="H35" i="18"/>
  <c r="H35" i="12"/>
  <c r="H35" i="11"/>
  <c r="H35" i="10"/>
  <c r="H35" i="9"/>
  <c r="H35" i="8"/>
  <c r="H35" i="7"/>
  <c r="H35" i="6"/>
  <c r="H35" i="5"/>
  <c r="H35" i="4"/>
  <c r="H35" i="2"/>
  <c r="H35" i="3"/>
  <c r="H35" i="16"/>
  <c r="G35" i="15"/>
  <c r="G35" i="14"/>
  <c r="G35" i="13"/>
  <c r="G35" i="18"/>
  <c r="G35" i="12"/>
  <c r="G35" i="11"/>
  <c r="G35" i="10"/>
  <c r="G35" i="9"/>
  <c r="G35" i="8"/>
  <c r="G35" i="7"/>
  <c r="G35" i="6"/>
  <c r="G35" i="5"/>
  <c r="G35" i="4"/>
  <c r="G35" i="2"/>
  <c r="G35" i="3"/>
  <c r="G35" i="16"/>
  <c r="F35" i="15"/>
  <c r="F35" i="14"/>
  <c r="F35" i="13"/>
  <c r="F35" i="18"/>
  <c r="F35" i="11"/>
  <c r="F35" i="10"/>
  <c r="F35" i="9"/>
  <c r="F35" i="8"/>
  <c r="F35" i="7"/>
  <c r="F35" i="6"/>
  <c r="F35" i="5"/>
  <c r="F35" i="4"/>
  <c r="F35" i="2"/>
  <c r="F35" i="3"/>
  <c r="F35" i="16"/>
  <c r="E35" i="15"/>
  <c r="E35" i="13"/>
  <c r="E35" i="18"/>
  <c r="E35" i="11"/>
  <c r="E35" i="10"/>
  <c r="E35" i="9"/>
  <c r="E35" i="8"/>
  <c r="E35" i="7"/>
  <c r="E35" i="6"/>
  <c r="E35" i="5"/>
  <c r="E35" i="4"/>
  <c r="E35" i="2"/>
  <c r="E35" i="3"/>
  <c r="E35" i="16"/>
  <c r="D35" i="15"/>
  <c r="D35" i="14"/>
  <c r="D35" i="13"/>
  <c r="D35" i="18"/>
  <c r="D35" i="12"/>
  <c r="D35" i="11"/>
  <c r="D35" i="10"/>
  <c r="D35" i="9"/>
  <c r="D35" i="8"/>
  <c r="D35" i="7"/>
  <c r="D35" i="6"/>
  <c r="D35" i="5"/>
  <c r="D35" i="4"/>
  <c r="D35" i="2"/>
  <c r="D35" i="3"/>
  <c r="D35" i="16"/>
  <c r="C35" i="15"/>
  <c r="C35" i="14"/>
  <c r="C35" i="13"/>
  <c r="C35" i="18"/>
  <c r="C35" i="12"/>
  <c r="C35" i="11"/>
  <c r="C35" i="10"/>
  <c r="C35" i="9"/>
  <c r="C35" i="8"/>
  <c r="C35" i="7"/>
  <c r="C35" i="6"/>
  <c r="C35" i="5"/>
  <c r="C35" i="2"/>
  <c r="C35" i="3"/>
  <c r="C35" i="16"/>
  <c r="Z9" i="7"/>
  <c r="Z9" i="12"/>
  <c r="Y35" i="15"/>
  <c r="Z35" i="15"/>
  <c r="T25" i="15"/>
  <c r="Q12" i="1"/>
  <c r="P33" i="1"/>
  <c r="Q33" i="1"/>
  <c r="R33" i="1"/>
  <c r="S33" i="1"/>
  <c r="T33" i="1"/>
  <c r="U33" i="1"/>
  <c r="V33" i="1"/>
  <c r="W33" i="1"/>
  <c r="X33" i="1"/>
  <c r="Y33" i="1"/>
  <c r="P34" i="1"/>
  <c r="Q34" i="1"/>
  <c r="R34" i="1"/>
  <c r="S34" i="1"/>
  <c r="T34" i="1"/>
  <c r="U34" i="1"/>
  <c r="V34" i="1"/>
  <c r="W34" i="1"/>
  <c r="X34" i="1"/>
  <c r="Y34" i="1"/>
  <c r="D16" i="15"/>
  <c r="D16" i="14"/>
  <c r="D16" i="13"/>
  <c r="D16" i="18"/>
  <c r="D16" i="12"/>
  <c r="D16" i="11"/>
  <c r="D16" i="10"/>
  <c r="D16" i="9"/>
  <c r="D16" i="8"/>
  <c r="D16" i="7"/>
  <c r="D16" i="6"/>
  <c r="D16" i="5"/>
  <c r="D16" i="4"/>
  <c r="D16" i="2"/>
  <c r="D16" i="3"/>
  <c r="D16" i="16"/>
  <c r="Z35" i="14"/>
  <c r="Z35" i="13"/>
  <c r="Z35" i="18"/>
  <c r="Z35" i="12"/>
  <c r="Z35" i="11"/>
  <c r="Z35" i="10"/>
  <c r="Z35" i="9"/>
  <c r="Z35" i="8"/>
  <c r="Z35" i="7"/>
  <c r="Z35" i="6"/>
  <c r="Z35" i="5"/>
  <c r="Z35" i="4"/>
  <c r="Z35" i="2"/>
  <c r="Z35" i="3"/>
  <c r="Z35" i="16"/>
  <c r="Y35" i="14"/>
  <c r="Y35" i="13"/>
  <c r="Y35" i="18"/>
  <c r="Y35" i="12"/>
  <c r="Y35" i="11"/>
  <c r="Y35" i="10"/>
  <c r="Y35" i="9"/>
  <c r="Y35" i="8"/>
  <c r="Y35" i="7"/>
  <c r="Y35" i="6"/>
  <c r="Y35" i="5"/>
  <c r="Y35" i="4"/>
  <c r="Y35" i="2"/>
  <c r="Y35" i="3"/>
  <c r="Y35" i="16"/>
  <c r="X35" i="15"/>
  <c r="X35" i="14"/>
  <c r="X35" i="13"/>
  <c r="X35" i="18"/>
  <c r="X35" i="12"/>
  <c r="X35" i="11"/>
  <c r="X35" i="10"/>
  <c r="X35" i="9"/>
  <c r="X35" i="8"/>
  <c r="X35" i="7"/>
  <c r="X35" i="6"/>
  <c r="X35" i="5"/>
  <c r="X35" i="4"/>
  <c r="X35" i="2"/>
  <c r="X35" i="3"/>
  <c r="X35" i="16"/>
  <c r="W35" i="15"/>
  <c r="W35" i="14"/>
  <c r="W35" i="13"/>
  <c r="W35" i="18"/>
  <c r="W35" i="12"/>
  <c r="W35" i="11"/>
  <c r="W35" i="10"/>
  <c r="W35" i="9"/>
  <c r="W35" i="8"/>
  <c r="W35" i="7"/>
  <c r="W35" i="6"/>
  <c r="W35" i="5"/>
  <c r="W35" i="4"/>
  <c r="W35" i="2"/>
  <c r="W35" i="3"/>
  <c r="W35" i="16"/>
  <c r="V35" i="15"/>
  <c r="V35" i="14"/>
  <c r="V35" i="13"/>
  <c r="V35" i="18"/>
  <c r="V35" i="12"/>
  <c r="V35" i="11"/>
  <c r="V35" i="10"/>
  <c r="V35" i="9"/>
  <c r="V35" i="8"/>
  <c r="V35" i="7"/>
  <c r="V35" i="6"/>
  <c r="V35" i="5"/>
  <c r="V35" i="4"/>
  <c r="V35" i="2"/>
  <c r="V35" i="3"/>
  <c r="V35" i="16"/>
  <c r="U35" i="15"/>
  <c r="U35" i="14"/>
  <c r="U35" i="13"/>
  <c r="U35" i="18"/>
  <c r="U35" i="12"/>
  <c r="U35" i="11"/>
  <c r="U35" i="10"/>
  <c r="U35" i="9"/>
  <c r="U35" i="8"/>
  <c r="U35" i="7"/>
  <c r="U35" i="6"/>
  <c r="U35" i="5"/>
  <c r="U35" i="4"/>
  <c r="U35" i="2"/>
  <c r="U35" i="3"/>
  <c r="U35" i="16"/>
  <c r="T35" i="15"/>
  <c r="T35" i="14"/>
  <c r="T35" i="13"/>
  <c r="T35" i="18"/>
  <c r="T35" i="12"/>
  <c r="T35" i="11"/>
  <c r="T35" i="10"/>
  <c r="T35" i="9"/>
  <c r="T35" i="8"/>
  <c r="T35" i="7"/>
  <c r="T35" i="6"/>
  <c r="T35" i="5"/>
  <c r="T35" i="4"/>
  <c r="T35" i="2"/>
  <c r="T35" i="3"/>
  <c r="T35" i="16"/>
  <c r="S35" i="15"/>
  <c r="S35" i="14"/>
  <c r="S35" i="13"/>
  <c r="S35" i="18"/>
  <c r="S35" i="12"/>
  <c r="S35" i="11"/>
  <c r="S35" i="10"/>
  <c r="S35" i="9"/>
  <c r="S35" i="8"/>
  <c r="S35" i="7"/>
  <c r="S35" i="6"/>
  <c r="S35" i="5"/>
  <c r="S35" i="4"/>
  <c r="S35" i="2"/>
  <c r="S35" i="3"/>
  <c r="S35" i="16"/>
  <c r="R35" i="15"/>
  <c r="R35" i="14"/>
  <c r="R35" i="13"/>
  <c r="R35" i="18"/>
  <c r="R35" i="12"/>
  <c r="R35" i="11"/>
  <c r="R35" i="10"/>
  <c r="R35" i="9"/>
  <c r="R35" i="8"/>
  <c r="R35" i="7"/>
  <c r="R35" i="6"/>
  <c r="R35" i="5"/>
  <c r="R35" i="4"/>
  <c r="R35" i="2"/>
  <c r="R35" i="3"/>
  <c r="R35" i="16"/>
  <c r="Q35" i="15"/>
  <c r="Q35" i="14"/>
  <c r="Q35" i="13"/>
  <c r="Q35" i="18"/>
  <c r="Q35" i="12"/>
  <c r="Q35" i="11"/>
  <c r="Q35" i="10"/>
  <c r="Q35" i="9"/>
  <c r="Q35" i="8"/>
  <c r="Q35" i="7"/>
  <c r="Q35" i="6"/>
  <c r="Q35" i="5"/>
  <c r="Q35" i="4"/>
  <c r="Q35" i="2"/>
  <c r="Q35" i="3"/>
  <c r="Q35" i="16"/>
  <c r="P35" i="15"/>
  <c r="P35" i="14"/>
  <c r="P35" i="13"/>
  <c r="P35" i="18"/>
  <c r="P35" i="12"/>
  <c r="P35" i="11"/>
  <c r="P35" i="10"/>
  <c r="P35" i="9"/>
  <c r="P35" i="8"/>
  <c r="P35" i="7"/>
  <c r="P35" i="6"/>
  <c r="P35" i="5"/>
  <c r="P35" i="4"/>
  <c r="P35" i="2"/>
  <c r="P35" i="3"/>
  <c r="P35" i="16"/>
  <c r="O35" i="15"/>
  <c r="O35" i="14"/>
  <c r="O35" i="13"/>
  <c r="O35" i="18"/>
  <c r="O35" i="12"/>
  <c r="O35" i="11"/>
  <c r="O35" i="10"/>
  <c r="O35" i="9"/>
  <c r="O35" i="8"/>
  <c r="O35" i="7"/>
  <c r="O35" i="6"/>
  <c r="O35" i="5"/>
  <c r="O35" i="4"/>
  <c r="O35" i="2"/>
  <c r="O35" i="3"/>
  <c r="O35" i="16"/>
  <c r="F34" i="1"/>
  <c r="G34" i="1"/>
  <c r="H34" i="1"/>
  <c r="I34" i="1"/>
  <c r="J34" i="1"/>
  <c r="K34" i="1"/>
  <c r="L34" i="1"/>
  <c r="M34" i="1"/>
  <c r="N34" i="1"/>
  <c r="O34" i="1"/>
  <c r="H33" i="1"/>
  <c r="I33" i="1"/>
  <c r="J33" i="1"/>
  <c r="K33" i="1"/>
  <c r="L33" i="1"/>
  <c r="M33" i="1"/>
  <c r="N33" i="1"/>
  <c r="O33" i="1"/>
  <c r="E33" i="1"/>
  <c r="F33" i="1"/>
  <c r="G33" i="1"/>
  <c r="E34" i="1"/>
  <c r="D34" i="1"/>
  <c r="AB34" i="15"/>
  <c r="AA34" i="15"/>
  <c r="AB33" i="15"/>
  <c r="AA33" i="15"/>
  <c r="AB34" i="14"/>
  <c r="AA34" i="14"/>
  <c r="AB33" i="14"/>
  <c r="AA33" i="14"/>
  <c r="AB34" i="13"/>
  <c r="AA34" i="13"/>
  <c r="AB33" i="13"/>
  <c r="AA33" i="13"/>
  <c r="AB34" i="18"/>
  <c r="AA34" i="18"/>
  <c r="AB33" i="18"/>
  <c r="AA33" i="18"/>
  <c r="AB34" i="12"/>
  <c r="AA34" i="12"/>
  <c r="AB33" i="12"/>
  <c r="AA33" i="12"/>
  <c r="AB34" i="11"/>
  <c r="AA34" i="11"/>
  <c r="AB33" i="11"/>
  <c r="AA33" i="11"/>
  <c r="AB34" i="10"/>
  <c r="AA34" i="10"/>
  <c r="AB33" i="10"/>
  <c r="AA33" i="10"/>
  <c r="AB34" i="9"/>
  <c r="AA34" i="9"/>
  <c r="AB33" i="9"/>
  <c r="AA33" i="9"/>
  <c r="AB34" i="8"/>
  <c r="AA34" i="8"/>
  <c r="AB33" i="8"/>
  <c r="AA33" i="8"/>
  <c r="AB34" i="7"/>
  <c r="AA34" i="7"/>
  <c r="AB33" i="7"/>
  <c r="AA33" i="7"/>
  <c r="AB34" i="6"/>
  <c r="AA34" i="6"/>
  <c r="AB33" i="6"/>
  <c r="AA33" i="6"/>
  <c r="AB34" i="5"/>
  <c r="AA34" i="5"/>
  <c r="AB33" i="5"/>
  <c r="AA33" i="5"/>
  <c r="AB34" i="4"/>
  <c r="AA34" i="4"/>
  <c r="AB33" i="4"/>
  <c r="AA33" i="4"/>
  <c r="AB34" i="2"/>
  <c r="AA34" i="2"/>
  <c r="AB33" i="2"/>
  <c r="AA33" i="2"/>
  <c r="AB34" i="3"/>
  <c r="AA34" i="3"/>
  <c r="AB33" i="3"/>
  <c r="AA33" i="3"/>
  <c r="AB34" i="16"/>
  <c r="AA34" i="16"/>
  <c r="AB33" i="16"/>
  <c r="AA33" i="16"/>
  <c r="AB13" i="15"/>
  <c r="AB14" i="15"/>
  <c r="AB15" i="15"/>
  <c r="AB13" i="14"/>
  <c r="AB14" i="14"/>
  <c r="AB15" i="14"/>
  <c r="AB13" i="13"/>
  <c r="AB14" i="13"/>
  <c r="AB15" i="13"/>
  <c r="AB13" i="18"/>
  <c r="AB14" i="18"/>
  <c r="AB15" i="18"/>
  <c r="AB13" i="12"/>
  <c r="AB14" i="12"/>
  <c r="AB15" i="12"/>
  <c r="AB13" i="11"/>
  <c r="AB14" i="11"/>
  <c r="AB15" i="11"/>
  <c r="AB13" i="10"/>
  <c r="AB14" i="10"/>
  <c r="AB15" i="10"/>
  <c r="AB13" i="9"/>
  <c r="AB14" i="9"/>
  <c r="AB15" i="9"/>
  <c r="AB13" i="8"/>
  <c r="AB14" i="8"/>
  <c r="AB15" i="8"/>
  <c r="AB13" i="7"/>
  <c r="AB14" i="7"/>
  <c r="AB15" i="7"/>
  <c r="AB13" i="6"/>
  <c r="AB14" i="6"/>
  <c r="AB15" i="6"/>
  <c r="AB13" i="5"/>
  <c r="AB14" i="5"/>
  <c r="AB15" i="5"/>
  <c r="AB13" i="4"/>
  <c r="AB14" i="4"/>
  <c r="AB15" i="4"/>
  <c r="AB13" i="2"/>
  <c r="AB14" i="2"/>
  <c r="AB15" i="2"/>
  <c r="AB13" i="3"/>
  <c r="AB14" i="3"/>
  <c r="AB15" i="3"/>
  <c r="AB13" i="16"/>
  <c r="AB14" i="16"/>
  <c r="AB15" i="16"/>
  <c r="AA13" i="15"/>
  <c r="AA14" i="15"/>
  <c r="AA15" i="15"/>
  <c r="AA13" i="14"/>
  <c r="AA14" i="14"/>
  <c r="AA15" i="14"/>
  <c r="AA13" i="13"/>
  <c r="AA14" i="13"/>
  <c r="AA15" i="13"/>
  <c r="AA13" i="18"/>
  <c r="AA14" i="18"/>
  <c r="AA15" i="18"/>
  <c r="AA13" i="12"/>
  <c r="AA14" i="12"/>
  <c r="AA15" i="12"/>
  <c r="AA13" i="11"/>
  <c r="AA14" i="11"/>
  <c r="AA15" i="11"/>
  <c r="AA13" i="10"/>
  <c r="AA14" i="10"/>
  <c r="AA15" i="10"/>
  <c r="AA13" i="9"/>
  <c r="AA14" i="9"/>
  <c r="AA15" i="9"/>
  <c r="AA13" i="8"/>
  <c r="AA14" i="8"/>
  <c r="AA15" i="8"/>
  <c r="AA13" i="7"/>
  <c r="AA14" i="7"/>
  <c r="AA15" i="7"/>
  <c r="AA13" i="6"/>
  <c r="AA14" i="6"/>
  <c r="AA15" i="6"/>
  <c r="AA13" i="5"/>
  <c r="AA14" i="5"/>
  <c r="AA15" i="5"/>
  <c r="AA13" i="4"/>
  <c r="AA14" i="4"/>
  <c r="AA15" i="4"/>
  <c r="AA13" i="2"/>
  <c r="AA14" i="2"/>
  <c r="AA15" i="2"/>
  <c r="AA13" i="3"/>
  <c r="AA14" i="3"/>
  <c r="AA15" i="3"/>
  <c r="AA13" i="16"/>
  <c r="AA14" i="16"/>
  <c r="AA15" i="16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H14" i="1"/>
  <c r="G13" i="1"/>
  <c r="G14" i="1"/>
  <c r="F14" i="1"/>
  <c r="E14" i="1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M35" i="1" l="1"/>
  <c r="L35" i="1"/>
  <c r="K35" i="1"/>
  <c r="J35" i="1"/>
  <c r="I35" i="1"/>
  <c r="H35" i="1"/>
  <c r="G35" i="1"/>
  <c r="F35" i="1"/>
  <c r="E35" i="1"/>
  <c r="D35" i="1"/>
  <c r="C35" i="1"/>
  <c r="B35" i="1"/>
  <c r="Y35" i="1"/>
  <c r="X35" i="1"/>
  <c r="W35" i="1"/>
  <c r="V35" i="1"/>
  <c r="AB35" i="18"/>
  <c r="AB35" i="13"/>
  <c r="AB35" i="14"/>
  <c r="AB35" i="15"/>
  <c r="U35" i="1"/>
  <c r="T35" i="1"/>
  <c r="R35" i="1"/>
  <c r="S35" i="1"/>
  <c r="AB35" i="10"/>
  <c r="Q35" i="1"/>
  <c r="AB35" i="16"/>
  <c r="P35" i="1"/>
  <c r="AA35" i="16"/>
  <c r="AA35" i="3"/>
  <c r="AA35" i="8"/>
  <c r="AA35" i="18"/>
  <c r="AA35" i="13"/>
  <c r="AA35" i="14"/>
  <c r="AA35" i="15"/>
  <c r="AB35" i="3"/>
  <c r="AB35" i="2"/>
  <c r="AA35" i="2"/>
  <c r="AB35" i="4"/>
  <c r="AA35" i="4"/>
  <c r="AB35" i="5"/>
  <c r="AA35" i="5"/>
  <c r="AB35" i="6"/>
  <c r="AA35" i="6"/>
  <c r="AB35" i="7"/>
  <c r="AA35" i="7"/>
  <c r="AB35" i="8"/>
  <c r="AB35" i="9"/>
  <c r="AA35" i="9"/>
  <c r="AA35" i="10"/>
  <c r="AB35" i="11"/>
  <c r="AA35" i="11"/>
  <c r="O35" i="1"/>
  <c r="AB35" i="12"/>
  <c r="AA34" i="1"/>
  <c r="AA35" i="12"/>
  <c r="Z34" i="1"/>
  <c r="N35" i="1"/>
  <c r="AA33" i="1"/>
  <c r="Z33" i="1"/>
  <c r="Z14" i="1"/>
  <c r="AA14" i="1"/>
  <c r="M16" i="12"/>
  <c r="N16" i="12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Z35" i="1" l="1"/>
  <c r="AA35" i="1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E29" i="1"/>
  <c r="G29" i="1"/>
  <c r="I29" i="1"/>
  <c r="K29" i="1"/>
  <c r="M29" i="1"/>
  <c r="O29" i="1"/>
  <c r="Q29" i="1"/>
  <c r="S29" i="1"/>
  <c r="U29" i="1"/>
  <c r="W29" i="1"/>
  <c r="Y29" i="1"/>
  <c r="AA24" i="15"/>
  <c r="AB24" i="15"/>
  <c r="AA24" i="14"/>
  <c r="AB24" i="14"/>
  <c r="AA24" i="13"/>
  <c r="AB24" i="13"/>
  <c r="AA24" i="18"/>
  <c r="AB24" i="18"/>
  <c r="AA24" i="12"/>
  <c r="AB24" i="12"/>
  <c r="AA24" i="11"/>
  <c r="AB24" i="11"/>
  <c r="AA24" i="10"/>
  <c r="AB24" i="10"/>
  <c r="AA24" i="9"/>
  <c r="AB24" i="9"/>
  <c r="AA24" i="8"/>
  <c r="AB24" i="8"/>
  <c r="AA24" i="7"/>
  <c r="AB24" i="7"/>
  <c r="AA24" i="6"/>
  <c r="AB24" i="6"/>
  <c r="AA24" i="5"/>
  <c r="AB24" i="5"/>
  <c r="AA24" i="4"/>
  <c r="AB24" i="4"/>
  <c r="AA24" i="2"/>
  <c r="AB24" i="2"/>
  <c r="AA24" i="3"/>
  <c r="AB24" i="3"/>
  <c r="AA24" i="16"/>
  <c r="AB24" i="16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3" i="1"/>
  <c r="E24" i="1"/>
  <c r="D23" i="1"/>
  <c r="D24" i="1"/>
  <c r="C23" i="1"/>
  <c r="C24" i="1"/>
  <c r="B24" i="1"/>
  <c r="Z24" i="1" l="1"/>
  <c r="AA24" i="1"/>
  <c r="I16" i="15"/>
  <c r="I16" i="14"/>
  <c r="I16" i="13"/>
  <c r="I16" i="18"/>
  <c r="I16" i="12"/>
  <c r="I16" i="11"/>
  <c r="I16" i="10"/>
  <c r="I16" i="9"/>
  <c r="I16" i="8"/>
  <c r="I16" i="7"/>
  <c r="I16" i="6"/>
  <c r="I16" i="5"/>
  <c r="I16" i="4"/>
  <c r="I16" i="2"/>
  <c r="I16" i="16"/>
  <c r="H9" i="15"/>
  <c r="J9" i="15"/>
  <c r="H9" i="2"/>
  <c r="J9" i="2"/>
  <c r="H9" i="4"/>
  <c r="J9" i="4"/>
  <c r="H9" i="5"/>
  <c r="J9" i="5"/>
  <c r="H9" i="6"/>
  <c r="J9" i="6"/>
  <c r="H9" i="7"/>
  <c r="J9" i="7"/>
  <c r="H9" i="8"/>
  <c r="J9" i="8"/>
  <c r="H9" i="9"/>
  <c r="J9" i="9"/>
  <c r="H9" i="10"/>
  <c r="J9" i="10"/>
  <c r="H9" i="11"/>
  <c r="J9" i="11"/>
  <c r="H9" i="12"/>
  <c r="J9" i="12"/>
  <c r="J9" i="18"/>
  <c r="H9" i="13"/>
  <c r="J9" i="13"/>
  <c r="H9" i="14"/>
  <c r="J9" i="14"/>
  <c r="F9" i="15"/>
  <c r="F9" i="4"/>
  <c r="F9" i="5"/>
  <c r="F9" i="6"/>
  <c r="F9" i="7"/>
  <c r="F9" i="8"/>
  <c r="F9" i="9"/>
  <c r="F9" i="10"/>
  <c r="F9" i="12"/>
  <c r="F9" i="18"/>
  <c r="F9" i="13"/>
  <c r="F9" i="14"/>
  <c r="L9" i="15"/>
  <c r="N9" i="15"/>
  <c r="R9" i="15"/>
  <c r="T9" i="15"/>
  <c r="V9" i="15"/>
  <c r="X9" i="15"/>
  <c r="Z9" i="15"/>
  <c r="L9" i="2"/>
  <c r="N9" i="2"/>
  <c r="P9" i="2"/>
  <c r="R9" i="2"/>
  <c r="T9" i="2"/>
  <c r="V9" i="2"/>
  <c r="X9" i="2"/>
  <c r="Z9" i="2"/>
  <c r="L9" i="4"/>
  <c r="N9" i="4"/>
  <c r="P9" i="4"/>
  <c r="R9" i="4"/>
  <c r="T9" i="4"/>
  <c r="V9" i="4"/>
  <c r="X9" i="4"/>
  <c r="Z9" i="4"/>
  <c r="L9" i="5"/>
  <c r="N9" i="5"/>
  <c r="P9" i="5"/>
  <c r="R9" i="5"/>
  <c r="T9" i="5"/>
  <c r="V9" i="5"/>
  <c r="X9" i="5"/>
  <c r="Z9" i="5"/>
  <c r="L9" i="6"/>
  <c r="N9" i="6"/>
  <c r="R9" i="6"/>
  <c r="T9" i="6"/>
  <c r="V9" i="6"/>
  <c r="X9" i="6"/>
  <c r="Z9" i="6"/>
  <c r="L9" i="7"/>
  <c r="N9" i="7"/>
  <c r="P9" i="7"/>
  <c r="R9" i="7"/>
  <c r="T9" i="7"/>
  <c r="V9" i="7"/>
  <c r="X9" i="7"/>
  <c r="L9" i="8"/>
  <c r="N9" i="8"/>
  <c r="P9" i="8"/>
  <c r="R9" i="8"/>
  <c r="T9" i="8"/>
  <c r="V9" i="8"/>
  <c r="X9" i="8"/>
  <c r="Z9" i="8"/>
  <c r="L9" i="9"/>
  <c r="N9" i="9"/>
  <c r="P9" i="9"/>
  <c r="R9" i="9"/>
  <c r="T9" i="9"/>
  <c r="V9" i="9"/>
  <c r="X9" i="9"/>
  <c r="Z9" i="9"/>
  <c r="L9" i="10"/>
  <c r="N9" i="10"/>
  <c r="P9" i="10"/>
  <c r="R9" i="10"/>
  <c r="T9" i="10"/>
  <c r="V9" i="10"/>
  <c r="X9" i="10"/>
  <c r="Z9" i="10"/>
  <c r="L9" i="11"/>
  <c r="N9" i="11"/>
  <c r="P9" i="11"/>
  <c r="R9" i="11"/>
  <c r="T9" i="11"/>
  <c r="V9" i="11"/>
  <c r="X9" i="11"/>
  <c r="Z9" i="11"/>
  <c r="L9" i="12"/>
  <c r="N9" i="12"/>
  <c r="P9" i="12"/>
  <c r="R9" i="12"/>
  <c r="T9" i="12"/>
  <c r="V9" i="12"/>
  <c r="X9" i="12"/>
  <c r="L9" i="18"/>
  <c r="N9" i="18"/>
  <c r="P9" i="18"/>
  <c r="R9" i="18"/>
  <c r="T9" i="18"/>
  <c r="V9" i="18"/>
  <c r="X9" i="18"/>
  <c r="Z9" i="18"/>
  <c r="L9" i="13"/>
  <c r="N9" i="13"/>
  <c r="P9" i="13"/>
  <c r="R9" i="13"/>
  <c r="T9" i="13"/>
  <c r="V9" i="13"/>
  <c r="X9" i="13"/>
  <c r="Z9" i="13"/>
  <c r="L9" i="14"/>
  <c r="N9" i="14"/>
  <c r="P9" i="14"/>
  <c r="R9" i="14"/>
  <c r="T9" i="14"/>
  <c r="V9" i="14"/>
  <c r="X9" i="14"/>
  <c r="Z9" i="14"/>
  <c r="K16" i="14" l="1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K16" i="12"/>
  <c r="L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J16" i="14"/>
  <c r="J16" i="13"/>
  <c r="J16" i="18"/>
  <c r="J16" i="12"/>
  <c r="J16" i="11"/>
  <c r="J16" i="10"/>
  <c r="J16" i="9"/>
  <c r="J16" i="8"/>
  <c r="J16" i="7"/>
  <c r="J16" i="6"/>
  <c r="J16" i="5"/>
  <c r="J16" i="4"/>
  <c r="J16" i="2"/>
  <c r="J16" i="15"/>
  <c r="H16" i="14"/>
  <c r="H16" i="13"/>
  <c r="H16" i="18"/>
  <c r="H16" i="12"/>
  <c r="H16" i="11"/>
  <c r="H16" i="10"/>
  <c r="H16" i="9"/>
  <c r="H16" i="8"/>
  <c r="H16" i="7"/>
  <c r="H16" i="6"/>
  <c r="H16" i="5"/>
  <c r="H16" i="4"/>
  <c r="H16" i="2"/>
  <c r="H16" i="15"/>
  <c r="G16" i="15"/>
  <c r="G16" i="2"/>
  <c r="G16" i="4"/>
  <c r="G16" i="5"/>
  <c r="G16" i="6"/>
  <c r="G16" i="7"/>
  <c r="G16" i="8"/>
  <c r="G16" i="9"/>
  <c r="G16" i="10"/>
  <c r="G16" i="11"/>
  <c r="G16" i="12"/>
  <c r="G16" i="18"/>
  <c r="G16" i="13"/>
  <c r="G16" i="14"/>
  <c r="F16" i="14"/>
  <c r="F16" i="13"/>
  <c r="F16" i="18"/>
  <c r="F16" i="12"/>
  <c r="F16" i="11"/>
  <c r="F16" i="10"/>
  <c r="F16" i="9"/>
  <c r="F16" i="8"/>
  <c r="F16" i="7"/>
  <c r="F16" i="6"/>
  <c r="F16" i="5"/>
  <c r="F16" i="4"/>
  <c r="F16" i="2"/>
  <c r="F16" i="15"/>
  <c r="E16" i="15"/>
  <c r="E16" i="2"/>
  <c r="E16" i="4"/>
  <c r="E16" i="5"/>
  <c r="E16" i="6"/>
  <c r="E16" i="7"/>
  <c r="E16" i="8"/>
  <c r="E16" i="9"/>
  <c r="E16" i="10"/>
  <c r="E16" i="11"/>
  <c r="E16" i="12"/>
  <c r="E16" i="18"/>
  <c r="E16" i="13"/>
  <c r="E16" i="14"/>
  <c r="C16" i="14"/>
  <c r="C16" i="13"/>
  <c r="C16" i="18"/>
  <c r="C16" i="12"/>
  <c r="C16" i="11"/>
  <c r="C16" i="10"/>
  <c r="C16" i="9"/>
  <c r="C16" i="8"/>
  <c r="C16" i="7"/>
  <c r="C16" i="6"/>
  <c r="C16" i="5"/>
  <c r="C16" i="4"/>
  <c r="C16" i="2"/>
  <c r="C16" i="15"/>
  <c r="E25" i="3"/>
  <c r="E27" i="3" s="1"/>
  <c r="F25" i="3"/>
  <c r="G25" i="3"/>
  <c r="G27" i="3" s="1"/>
  <c r="H25" i="3"/>
  <c r="I25" i="3"/>
  <c r="I27" i="3" s="1"/>
  <c r="J25" i="3"/>
  <c r="K25" i="3"/>
  <c r="L25" i="3"/>
  <c r="E25" i="16"/>
  <c r="F25" i="16"/>
  <c r="G25" i="16"/>
  <c r="H25" i="16"/>
  <c r="I25" i="16"/>
  <c r="I27" i="16" s="1"/>
  <c r="J25" i="16"/>
  <c r="Y27" i="3"/>
  <c r="E16" i="16"/>
  <c r="F16" i="16"/>
  <c r="G16" i="16"/>
  <c r="H16" i="16"/>
  <c r="J16" i="16"/>
  <c r="K16" i="16"/>
  <c r="L16" i="16"/>
  <c r="M16" i="16"/>
  <c r="N16" i="16"/>
  <c r="O16" i="16"/>
  <c r="O27" i="16" s="1"/>
  <c r="P16" i="16"/>
  <c r="Q16" i="16"/>
  <c r="R16" i="16"/>
  <c r="S16" i="16"/>
  <c r="S27" i="16" s="1"/>
  <c r="T16" i="16"/>
  <c r="U16" i="16"/>
  <c r="V16" i="16"/>
  <c r="W16" i="16"/>
  <c r="W27" i="16" s="1"/>
  <c r="X16" i="16"/>
  <c r="Y16" i="16"/>
  <c r="Z16" i="16"/>
  <c r="F9" i="3"/>
  <c r="H9" i="3"/>
  <c r="J9" i="3"/>
  <c r="L9" i="3"/>
  <c r="N9" i="3"/>
  <c r="N37" i="3" s="1"/>
  <c r="P9" i="3"/>
  <c r="P37" i="3" s="1"/>
  <c r="R9" i="3"/>
  <c r="R37" i="3" s="1"/>
  <c r="T9" i="3"/>
  <c r="T37" i="3" s="1"/>
  <c r="V9" i="3"/>
  <c r="V37" i="3" s="1"/>
  <c r="X9" i="3"/>
  <c r="X37" i="3" s="1"/>
  <c r="Z9" i="3"/>
  <c r="Z37" i="3" s="1"/>
  <c r="F9" i="16"/>
  <c r="H9" i="16"/>
  <c r="J9" i="16"/>
  <c r="L9" i="16"/>
  <c r="N9" i="16"/>
  <c r="P9" i="16"/>
  <c r="R9" i="16"/>
  <c r="T9" i="16"/>
  <c r="V9" i="16"/>
  <c r="X9" i="16"/>
  <c r="Z9" i="16"/>
  <c r="T12" i="1"/>
  <c r="U12" i="1"/>
  <c r="T13" i="1"/>
  <c r="U13" i="1"/>
  <c r="T15" i="1"/>
  <c r="U15" i="1"/>
  <c r="T19" i="1"/>
  <c r="U19" i="1"/>
  <c r="T20" i="1"/>
  <c r="U20" i="1"/>
  <c r="T21" i="1"/>
  <c r="U21" i="1"/>
  <c r="T22" i="1"/>
  <c r="U22" i="1"/>
  <c r="T23" i="1"/>
  <c r="U23" i="1"/>
  <c r="N15" i="1"/>
  <c r="O15" i="1"/>
  <c r="P15" i="1"/>
  <c r="Q15" i="1"/>
  <c r="R15" i="1"/>
  <c r="S15" i="1"/>
  <c r="H15" i="1"/>
  <c r="I15" i="1"/>
  <c r="J15" i="1"/>
  <c r="K15" i="1"/>
  <c r="L15" i="1"/>
  <c r="M15" i="1"/>
  <c r="F15" i="1"/>
  <c r="E15" i="1"/>
  <c r="E25" i="15"/>
  <c r="F25" i="15"/>
  <c r="G25" i="15"/>
  <c r="H25" i="15"/>
  <c r="I25" i="15"/>
  <c r="I27" i="15" s="1"/>
  <c r="J25" i="15"/>
  <c r="K25" i="15"/>
  <c r="L25" i="15"/>
  <c r="M25" i="15"/>
  <c r="N25" i="15"/>
  <c r="O25" i="15"/>
  <c r="P25" i="15"/>
  <c r="Q25" i="15"/>
  <c r="R25" i="15"/>
  <c r="S25" i="15"/>
  <c r="U25" i="15"/>
  <c r="V25" i="15"/>
  <c r="W25" i="15"/>
  <c r="X25" i="15"/>
  <c r="Y25" i="15"/>
  <c r="Z25" i="15"/>
  <c r="E25" i="14"/>
  <c r="F25" i="14"/>
  <c r="G25" i="14"/>
  <c r="H25" i="14"/>
  <c r="I25" i="14"/>
  <c r="I27" i="14" s="1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E25" i="13"/>
  <c r="F25" i="13"/>
  <c r="G25" i="13"/>
  <c r="H25" i="13"/>
  <c r="I25" i="13"/>
  <c r="I27" i="13" s="1"/>
  <c r="J25" i="13"/>
  <c r="J27" i="13" s="1"/>
  <c r="J30" i="13" s="1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E25" i="18"/>
  <c r="F25" i="18"/>
  <c r="G25" i="18"/>
  <c r="H25" i="18"/>
  <c r="I25" i="18"/>
  <c r="I27" i="18" s="1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E25" i="12"/>
  <c r="F25" i="12"/>
  <c r="G25" i="12"/>
  <c r="H25" i="12"/>
  <c r="I25" i="12"/>
  <c r="I27" i="12" s="1"/>
  <c r="J25" i="12"/>
  <c r="K25" i="12"/>
  <c r="L25" i="12"/>
  <c r="M25" i="12"/>
  <c r="N25" i="12"/>
  <c r="N37" i="12" s="1"/>
  <c r="O25" i="12"/>
  <c r="P25" i="12"/>
  <c r="Q25" i="12"/>
  <c r="R25" i="12"/>
  <c r="S25" i="12"/>
  <c r="T25" i="12"/>
  <c r="U25" i="12"/>
  <c r="V25" i="12"/>
  <c r="W25" i="12"/>
  <c r="X25" i="12"/>
  <c r="Y25" i="12"/>
  <c r="Z25" i="12"/>
  <c r="E25" i="11"/>
  <c r="F25" i="11"/>
  <c r="G25" i="11"/>
  <c r="H25" i="11"/>
  <c r="I25" i="11"/>
  <c r="I27" i="11" s="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E25" i="10"/>
  <c r="F25" i="10"/>
  <c r="G25" i="10"/>
  <c r="H25" i="10"/>
  <c r="I25" i="10"/>
  <c r="I27" i="10" s="1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E25" i="9"/>
  <c r="F25" i="9"/>
  <c r="G25" i="9"/>
  <c r="H25" i="9"/>
  <c r="I25" i="9"/>
  <c r="I27" i="9" s="1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E25" i="8"/>
  <c r="F25" i="8"/>
  <c r="G25" i="8"/>
  <c r="H25" i="8"/>
  <c r="I25" i="8"/>
  <c r="I27" i="8" s="1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E25" i="7"/>
  <c r="F25" i="7"/>
  <c r="G25" i="7"/>
  <c r="H25" i="7"/>
  <c r="I25" i="7"/>
  <c r="I27" i="7" s="1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E25" i="6"/>
  <c r="F25" i="6"/>
  <c r="G25" i="6"/>
  <c r="H25" i="6"/>
  <c r="I25" i="6"/>
  <c r="I27" i="6" s="1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E25" i="5"/>
  <c r="F25" i="5"/>
  <c r="G25" i="5"/>
  <c r="H25" i="5"/>
  <c r="I25" i="5"/>
  <c r="I27" i="5" s="1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E25" i="4"/>
  <c r="F25" i="4"/>
  <c r="G25" i="4"/>
  <c r="H25" i="4"/>
  <c r="I25" i="4"/>
  <c r="I27" i="4" s="1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E25" i="2"/>
  <c r="F25" i="2"/>
  <c r="G25" i="2"/>
  <c r="H25" i="2"/>
  <c r="I25" i="2"/>
  <c r="I27" i="2" s="1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D25" i="15"/>
  <c r="D25" i="14"/>
  <c r="D25" i="13"/>
  <c r="D25" i="18"/>
  <c r="D25" i="12"/>
  <c r="D25" i="11"/>
  <c r="D25" i="10"/>
  <c r="D25" i="9"/>
  <c r="D25" i="8"/>
  <c r="D25" i="7"/>
  <c r="D25" i="6"/>
  <c r="D25" i="5"/>
  <c r="D25" i="4"/>
  <c r="D25" i="2"/>
  <c r="D25" i="3"/>
  <c r="D25" i="16"/>
  <c r="C25" i="15"/>
  <c r="C25" i="14"/>
  <c r="C25" i="13"/>
  <c r="C25" i="18"/>
  <c r="C25" i="12"/>
  <c r="C25" i="11"/>
  <c r="C25" i="10"/>
  <c r="C25" i="9"/>
  <c r="C25" i="8"/>
  <c r="C25" i="7"/>
  <c r="C25" i="6"/>
  <c r="C25" i="5"/>
  <c r="C25" i="4"/>
  <c r="C25" i="2"/>
  <c r="C25" i="3"/>
  <c r="C25" i="16"/>
  <c r="C16" i="3"/>
  <c r="C16" i="16"/>
  <c r="D15" i="1"/>
  <c r="G15" i="1"/>
  <c r="V15" i="1"/>
  <c r="W15" i="1"/>
  <c r="X15" i="1"/>
  <c r="Y15" i="1"/>
  <c r="C15" i="1"/>
  <c r="B15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V23" i="1"/>
  <c r="W23" i="1"/>
  <c r="X23" i="1"/>
  <c r="Y23" i="1"/>
  <c r="B23" i="1"/>
  <c r="AB23" i="15"/>
  <c r="AA23" i="15"/>
  <c r="AB23" i="14"/>
  <c r="AA23" i="14"/>
  <c r="AB23" i="13"/>
  <c r="AA23" i="13"/>
  <c r="AB23" i="18"/>
  <c r="AA23" i="18"/>
  <c r="AB23" i="12"/>
  <c r="AA23" i="12"/>
  <c r="AB23" i="11"/>
  <c r="AA23" i="11"/>
  <c r="AB23" i="10"/>
  <c r="AA23" i="10"/>
  <c r="AB23" i="9"/>
  <c r="AA23" i="9"/>
  <c r="AB23" i="8"/>
  <c r="AA23" i="8"/>
  <c r="AB23" i="7"/>
  <c r="AA23" i="7"/>
  <c r="AB23" i="6"/>
  <c r="AA23" i="6"/>
  <c r="AB23" i="5"/>
  <c r="AA23" i="5"/>
  <c r="AB23" i="4"/>
  <c r="AA23" i="4"/>
  <c r="AB23" i="2"/>
  <c r="AA23" i="2"/>
  <c r="AB23" i="3"/>
  <c r="AA23" i="3"/>
  <c r="AB23" i="16"/>
  <c r="AA23" i="16"/>
  <c r="AB22" i="15"/>
  <c r="AA22" i="15"/>
  <c r="AB22" i="14"/>
  <c r="AA22" i="14"/>
  <c r="AB22" i="13"/>
  <c r="AA22" i="13"/>
  <c r="AB22" i="18"/>
  <c r="AA22" i="18"/>
  <c r="AB22" i="12"/>
  <c r="AA22" i="12"/>
  <c r="AB22" i="11"/>
  <c r="AA22" i="11"/>
  <c r="AB22" i="10"/>
  <c r="AA22" i="10"/>
  <c r="AB22" i="9"/>
  <c r="AA22" i="9"/>
  <c r="AB22" i="8"/>
  <c r="AA22" i="8"/>
  <c r="AB22" i="7"/>
  <c r="AA22" i="7"/>
  <c r="AB22" i="6"/>
  <c r="AA22" i="6"/>
  <c r="AB22" i="5"/>
  <c r="AA22" i="5"/>
  <c r="AB22" i="4"/>
  <c r="AA22" i="4"/>
  <c r="AB22" i="2"/>
  <c r="AA22" i="2"/>
  <c r="AB22" i="3"/>
  <c r="AA22" i="3"/>
  <c r="AB22" i="16"/>
  <c r="AA22" i="16"/>
  <c r="H19" i="1"/>
  <c r="I19" i="1"/>
  <c r="J19" i="1"/>
  <c r="K19" i="1"/>
  <c r="L19" i="1"/>
  <c r="M19" i="1"/>
  <c r="N19" i="1"/>
  <c r="O19" i="1"/>
  <c r="P19" i="1"/>
  <c r="Q19" i="1"/>
  <c r="R19" i="1"/>
  <c r="S19" i="1"/>
  <c r="V19" i="1"/>
  <c r="W19" i="1"/>
  <c r="X19" i="1"/>
  <c r="Y19" i="1"/>
  <c r="D19" i="1"/>
  <c r="E19" i="1"/>
  <c r="F19" i="1"/>
  <c r="G19" i="1"/>
  <c r="B19" i="1"/>
  <c r="C19" i="1"/>
  <c r="AB19" i="15"/>
  <c r="AA19" i="15"/>
  <c r="AB19" i="14"/>
  <c r="AA19" i="14"/>
  <c r="AB19" i="13"/>
  <c r="AA19" i="13"/>
  <c r="AB19" i="18"/>
  <c r="AA19" i="18"/>
  <c r="AB19" i="12"/>
  <c r="AA19" i="12"/>
  <c r="AB19" i="11"/>
  <c r="AA19" i="11"/>
  <c r="AB19" i="10"/>
  <c r="AA19" i="10"/>
  <c r="AB19" i="9"/>
  <c r="AA19" i="9"/>
  <c r="AB19" i="8"/>
  <c r="AA19" i="8"/>
  <c r="AB19" i="7"/>
  <c r="AA19" i="7"/>
  <c r="AB19" i="6"/>
  <c r="AA19" i="6"/>
  <c r="AB19" i="5"/>
  <c r="AA19" i="5"/>
  <c r="AB19" i="4"/>
  <c r="AA19" i="4"/>
  <c r="AB19" i="2"/>
  <c r="AA19" i="2"/>
  <c r="AB19" i="3"/>
  <c r="AA19" i="3"/>
  <c r="AB19" i="16"/>
  <c r="AA19" i="16"/>
  <c r="H37" i="16" l="1"/>
  <c r="H37" i="2"/>
  <c r="H37" i="7"/>
  <c r="H37" i="11"/>
  <c r="H37" i="14"/>
  <c r="H37" i="3"/>
  <c r="H37" i="15"/>
  <c r="H37" i="6"/>
  <c r="H37" i="10"/>
  <c r="H37" i="13"/>
  <c r="H37" i="5"/>
  <c r="H37" i="9"/>
  <c r="H37" i="18"/>
  <c r="H37" i="4"/>
  <c r="H37" i="8"/>
  <c r="H37" i="12"/>
  <c r="T37" i="16"/>
  <c r="P37" i="16"/>
  <c r="J37" i="3"/>
  <c r="L37" i="16"/>
  <c r="F37" i="3"/>
  <c r="X37" i="16"/>
  <c r="F37" i="16"/>
  <c r="F37" i="2"/>
  <c r="F37" i="7"/>
  <c r="F37" i="11"/>
  <c r="F37" i="14"/>
  <c r="J37" i="5"/>
  <c r="J37" i="9"/>
  <c r="J37" i="18"/>
  <c r="L27" i="3"/>
  <c r="L30" i="3" s="1"/>
  <c r="L37" i="3"/>
  <c r="F37" i="15"/>
  <c r="F37" i="6"/>
  <c r="F37" i="10"/>
  <c r="F37" i="13"/>
  <c r="J37" i="4"/>
  <c r="J37" i="8"/>
  <c r="J37" i="12"/>
  <c r="Z37" i="15"/>
  <c r="V37" i="15"/>
  <c r="R37" i="15"/>
  <c r="N37" i="15"/>
  <c r="Z37" i="2"/>
  <c r="V37" i="2"/>
  <c r="R37" i="2"/>
  <c r="N37" i="2"/>
  <c r="Z37" i="4"/>
  <c r="V37" i="4"/>
  <c r="R37" i="4"/>
  <c r="N37" i="4"/>
  <c r="Z37" i="5"/>
  <c r="V37" i="5"/>
  <c r="R37" i="5"/>
  <c r="N37" i="5"/>
  <c r="Z37" i="6"/>
  <c r="V37" i="6"/>
  <c r="R37" i="6"/>
  <c r="N37" i="6"/>
  <c r="Z37" i="7"/>
  <c r="V37" i="7"/>
  <c r="R37" i="7"/>
  <c r="N37" i="7"/>
  <c r="Z37" i="8"/>
  <c r="V37" i="8"/>
  <c r="R37" i="8"/>
  <c r="N37" i="8"/>
  <c r="Z37" i="9"/>
  <c r="V37" i="9"/>
  <c r="R37" i="9"/>
  <c r="N37" i="9"/>
  <c r="Z37" i="10"/>
  <c r="V37" i="10"/>
  <c r="R37" i="10"/>
  <c r="N37" i="10"/>
  <c r="Z37" i="11"/>
  <c r="V37" i="11"/>
  <c r="R37" i="11"/>
  <c r="N37" i="11"/>
  <c r="Z37" i="12"/>
  <c r="V37" i="12"/>
  <c r="R37" i="12"/>
  <c r="L37" i="12"/>
  <c r="X37" i="18"/>
  <c r="T37" i="18"/>
  <c r="P37" i="18"/>
  <c r="L37" i="18"/>
  <c r="X37" i="13"/>
  <c r="T37" i="13"/>
  <c r="P37" i="13"/>
  <c r="L37" i="13"/>
  <c r="X37" i="14"/>
  <c r="T37" i="14"/>
  <c r="P37" i="14"/>
  <c r="L37" i="14"/>
  <c r="F37" i="5"/>
  <c r="F37" i="9"/>
  <c r="F37" i="18"/>
  <c r="J37" i="2"/>
  <c r="J37" i="7"/>
  <c r="J37" i="11"/>
  <c r="J37" i="14"/>
  <c r="Z37" i="16"/>
  <c r="V37" i="16"/>
  <c r="R37" i="16"/>
  <c r="N37" i="16"/>
  <c r="J37" i="16"/>
  <c r="F37" i="4"/>
  <c r="F37" i="8"/>
  <c r="F37" i="12"/>
  <c r="J37" i="15"/>
  <c r="J37" i="6"/>
  <c r="J37" i="10"/>
  <c r="J37" i="13"/>
  <c r="X37" i="15"/>
  <c r="T37" i="15"/>
  <c r="P37" i="15"/>
  <c r="L37" i="15"/>
  <c r="X37" i="2"/>
  <c r="T37" i="2"/>
  <c r="L37" i="2"/>
  <c r="X37" i="4"/>
  <c r="T37" i="4"/>
  <c r="L37" i="4"/>
  <c r="X37" i="5"/>
  <c r="T37" i="5"/>
  <c r="L37" i="5"/>
  <c r="X37" i="6"/>
  <c r="T37" i="6"/>
  <c r="L37" i="6"/>
  <c r="X37" i="7"/>
  <c r="T37" i="7"/>
  <c r="L37" i="7"/>
  <c r="X37" i="8"/>
  <c r="T37" i="8"/>
  <c r="L37" i="8"/>
  <c r="X37" i="9"/>
  <c r="T37" i="9"/>
  <c r="L37" i="9"/>
  <c r="X37" i="10"/>
  <c r="T37" i="10"/>
  <c r="L37" i="10"/>
  <c r="X37" i="11"/>
  <c r="T37" i="11"/>
  <c r="L37" i="11"/>
  <c r="X37" i="12"/>
  <c r="T37" i="12"/>
  <c r="Z37" i="18"/>
  <c r="V37" i="18"/>
  <c r="R37" i="18"/>
  <c r="N37" i="18"/>
  <c r="Z37" i="13"/>
  <c r="V37" i="13"/>
  <c r="R37" i="13"/>
  <c r="N37" i="13"/>
  <c r="Z37" i="14"/>
  <c r="V37" i="14"/>
  <c r="R37" i="14"/>
  <c r="N37" i="14"/>
  <c r="P37" i="2"/>
  <c r="P37" i="4"/>
  <c r="P37" i="5"/>
  <c r="P37" i="6"/>
  <c r="P37" i="7"/>
  <c r="P37" i="8"/>
  <c r="P37" i="9"/>
  <c r="P37" i="10"/>
  <c r="P37" i="11"/>
  <c r="P37" i="12"/>
  <c r="H27" i="3"/>
  <c r="H30" i="3" s="1"/>
  <c r="L27" i="16"/>
  <c r="L30" i="16" s="1"/>
  <c r="K27" i="16"/>
  <c r="H27" i="16"/>
  <c r="H30" i="16" s="1"/>
  <c r="W27" i="3"/>
  <c r="S27" i="3"/>
  <c r="O27" i="3"/>
  <c r="G27" i="16"/>
  <c r="E27" i="16"/>
  <c r="T25" i="1"/>
  <c r="U25" i="1"/>
  <c r="C27" i="16"/>
  <c r="Y27" i="16"/>
  <c r="U27" i="16"/>
  <c r="Q27" i="16"/>
  <c r="M27" i="16"/>
  <c r="K27" i="3"/>
  <c r="F27" i="16"/>
  <c r="F30" i="16" s="1"/>
  <c r="X27" i="3"/>
  <c r="X30" i="3" s="1"/>
  <c r="T27" i="3"/>
  <c r="T30" i="3" s="1"/>
  <c r="P27" i="3"/>
  <c r="P30" i="3" s="1"/>
  <c r="D27" i="5"/>
  <c r="D30" i="5" s="1"/>
  <c r="D27" i="9"/>
  <c r="D30" i="9" s="1"/>
  <c r="D27" i="18"/>
  <c r="D30" i="18" s="1"/>
  <c r="F27" i="5"/>
  <c r="F30" i="5" s="1"/>
  <c r="F27" i="9"/>
  <c r="F30" i="9" s="1"/>
  <c r="F27" i="18"/>
  <c r="F30" i="18" s="1"/>
  <c r="J27" i="2"/>
  <c r="J30" i="2" s="1"/>
  <c r="J27" i="7"/>
  <c r="J30" i="7" s="1"/>
  <c r="J27" i="11"/>
  <c r="J30" i="11" s="1"/>
  <c r="J27" i="14"/>
  <c r="J30" i="14" s="1"/>
  <c r="C27" i="3"/>
  <c r="C27" i="2"/>
  <c r="C27" i="7"/>
  <c r="C27" i="11"/>
  <c r="C27" i="14"/>
  <c r="E27" i="13"/>
  <c r="E27" i="10"/>
  <c r="E27" i="6"/>
  <c r="E27" i="15"/>
  <c r="G27" i="13"/>
  <c r="G27" i="10"/>
  <c r="G27" i="6"/>
  <c r="G27" i="15"/>
  <c r="H27" i="5"/>
  <c r="H30" i="5" s="1"/>
  <c r="H27" i="9"/>
  <c r="H30" i="9" s="1"/>
  <c r="H27" i="18"/>
  <c r="H30" i="18" s="1"/>
  <c r="W27" i="15"/>
  <c r="S27" i="15"/>
  <c r="O27" i="15"/>
  <c r="K27" i="15"/>
  <c r="W27" i="2"/>
  <c r="S27" i="2"/>
  <c r="O27" i="2"/>
  <c r="K27" i="2"/>
  <c r="W27" i="4"/>
  <c r="S27" i="4"/>
  <c r="O27" i="4"/>
  <c r="K27" i="4"/>
  <c r="W27" i="5"/>
  <c r="S27" i="5"/>
  <c r="O27" i="5"/>
  <c r="K27" i="5"/>
  <c r="W27" i="6"/>
  <c r="S27" i="6"/>
  <c r="O27" i="6"/>
  <c r="K27" i="6"/>
  <c r="W27" i="7"/>
  <c r="S27" i="7"/>
  <c r="O27" i="7"/>
  <c r="K27" i="7"/>
  <c r="W27" i="8"/>
  <c r="S27" i="8"/>
  <c r="O27" i="8"/>
  <c r="K27" i="8"/>
  <c r="W27" i="9"/>
  <c r="S27" i="9"/>
  <c r="O27" i="9"/>
  <c r="K27" i="9"/>
  <c r="W27" i="10"/>
  <c r="S27" i="10"/>
  <c r="O27" i="10"/>
  <c r="K27" i="10"/>
  <c r="W27" i="11"/>
  <c r="S27" i="11"/>
  <c r="O27" i="11"/>
  <c r="K27" i="11"/>
  <c r="W27" i="12"/>
  <c r="S27" i="12"/>
  <c r="O27" i="12"/>
  <c r="K27" i="12"/>
  <c r="W27" i="18"/>
  <c r="S27" i="18"/>
  <c r="O27" i="18"/>
  <c r="K27" i="18"/>
  <c r="W27" i="13"/>
  <c r="S27" i="13"/>
  <c r="O27" i="13"/>
  <c r="K27" i="13"/>
  <c r="W27" i="14"/>
  <c r="S27" i="14"/>
  <c r="O27" i="14"/>
  <c r="K27" i="14"/>
  <c r="X27" i="16"/>
  <c r="X30" i="16" s="1"/>
  <c r="T27" i="16"/>
  <c r="T30" i="16" s="1"/>
  <c r="P27" i="16"/>
  <c r="P30" i="16" s="1"/>
  <c r="D27" i="4"/>
  <c r="D30" i="4" s="1"/>
  <c r="D27" i="8"/>
  <c r="D30" i="8" s="1"/>
  <c r="D27" i="12"/>
  <c r="D30" i="12" s="1"/>
  <c r="F27" i="4"/>
  <c r="F30" i="4" s="1"/>
  <c r="F27" i="8"/>
  <c r="F30" i="8" s="1"/>
  <c r="F27" i="12"/>
  <c r="F30" i="12" s="1"/>
  <c r="J27" i="15"/>
  <c r="J30" i="15" s="1"/>
  <c r="J27" i="6"/>
  <c r="J30" i="6" s="1"/>
  <c r="J27" i="10"/>
  <c r="J30" i="10" s="1"/>
  <c r="X27" i="15"/>
  <c r="X30" i="15" s="1"/>
  <c r="T27" i="15"/>
  <c r="T30" i="15" s="1"/>
  <c r="P27" i="15"/>
  <c r="P30" i="15" s="1"/>
  <c r="X27" i="2"/>
  <c r="X30" i="2" s="1"/>
  <c r="T27" i="2"/>
  <c r="T30" i="2" s="1"/>
  <c r="P27" i="2"/>
  <c r="P30" i="2" s="1"/>
  <c r="X27" i="4"/>
  <c r="X30" i="4" s="1"/>
  <c r="T27" i="4"/>
  <c r="T30" i="4" s="1"/>
  <c r="P27" i="4"/>
  <c r="P30" i="4" s="1"/>
  <c r="X27" i="5"/>
  <c r="X30" i="5" s="1"/>
  <c r="T27" i="5"/>
  <c r="T30" i="5" s="1"/>
  <c r="P27" i="5"/>
  <c r="P30" i="5" s="1"/>
  <c r="X27" i="6"/>
  <c r="X30" i="6" s="1"/>
  <c r="T27" i="6"/>
  <c r="T30" i="6" s="1"/>
  <c r="P27" i="6"/>
  <c r="P30" i="6" s="1"/>
  <c r="X27" i="7"/>
  <c r="X30" i="7" s="1"/>
  <c r="T27" i="7"/>
  <c r="T30" i="7" s="1"/>
  <c r="P27" i="7"/>
  <c r="P30" i="7" s="1"/>
  <c r="X27" i="8"/>
  <c r="X30" i="8" s="1"/>
  <c r="T27" i="8"/>
  <c r="T30" i="8" s="1"/>
  <c r="P27" i="8"/>
  <c r="P30" i="8" s="1"/>
  <c r="X27" i="9"/>
  <c r="X30" i="9" s="1"/>
  <c r="T27" i="9"/>
  <c r="T30" i="9" s="1"/>
  <c r="P27" i="9"/>
  <c r="P30" i="9" s="1"/>
  <c r="X27" i="10"/>
  <c r="X30" i="10" s="1"/>
  <c r="T27" i="10"/>
  <c r="T30" i="10" s="1"/>
  <c r="P27" i="10"/>
  <c r="P30" i="10" s="1"/>
  <c r="X27" i="11"/>
  <c r="X30" i="11" s="1"/>
  <c r="T27" i="11"/>
  <c r="T30" i="11" s="1"/>
  <c r="P27" i="11"/>
  <c r="P30" i="11" s="1"/>
  <c r="X27" i="12"/>
  <c r="X30" i="12" s="1"/>
  <c r="T27" i="12"/>
  <c r="T30" i="12" s="1"/>
  <c r="P27" i="12"/>
  <c r="P30" i="12" s="1"/>
  <c r="X27" i="18"/>
  <c r="X30" i="18" s="1"/>
  <c r="T27" i="18"/>
  <c r="T30" i="18" s="1"/>
  <c r="P27" i="18"/>
  <c r="P30" i="18" s="1"/>
  <c r="X27" i="13"/>
  <c r="X30" i="13" s="1"/>
  <c r="T27" i="13"/>
  <c r="T30" i="13" s="1"/>
  <c r="P27" i="13"/>
  <c r="P30" i="13" s="1"/>
  <c r="X27" i="14"/>
  <c r="X30" i="14" s="1"/>
  <c r="T27" i="14"/>
  <c r="T30" i="14" s="1"/>
  <c r="P27" i="14"/>
  <c r="P30" i="14" s="1"/>
  <c r="U27" i="3"/>
  <c r="Q27" i="3"/>
  <c r="M27" i="3"/>
  <c r="C27" i="15"/>
  <c r="C27" i="6"/>
  <c r="C27" i="10"/>
  <c r="C27" i="13"/>
  <c r="E27" i="14"/>
  <c r="E27" i="11"/>
  <c r="E27" i="7"/>
  <c r="E27" i="2"/>
  <c r="G27" i="14"/>
  <c r="G27" i="11"/>
  <c r="G27" i="7"/>
  <c r="G27" i="2"/>
  <c r="H27" i="4"/>
  <c r="H30" i="4" s="1"/>
  <c r="H27" i="8"/>
  <c r="H30" i="8" s="1"/>
  <c r="H27" i="12"/>
  <c r="H30" i="12" s="1"/>
  <c r="L27" i="15"/>
  <c r="L30" i="15" s="1"/>
  <c r="L27" i="2"/>
  <c r="L30" i="2" s="1"/>
  <c r="L27" i="4"/>
  <c r="L30" i="4" s="1"/>
  <c r="L27" i="5"/>
  <c r="L30" i="5" s="1"/>
  <c r="L27" i="6"/>
  <c r="L30" i="6" s="1"/>
  <c r="L27" i="7"/>
  <c r="L30" i="7" s="1"/>
  <c r="L27" i="8"/>
  <c r="L30" i="8" s="1"/>
  <c r="L27" i="9"/>
  <c r="L30" i="9" s="1"/>
  <c r="L27" i="10"/>
  <c r="L30" i="10" s="1"/>
  <c r="L27" i="11"/>
  <c r="L30" i="11" s="1"/>
  <c r="L27" i="12"/>
  <c r="L30" i="12" s="1"/>
  <c r="L27" i="18"/>
  <c r="L30" i="18" s="1"/>
  <c r="L27" i="13"/>
  <c r="L30" i="13" s="1"/>
  <c r="L27" i="14"/>
  <c r="L30" i="14" s="1"/>
  <c r="D27" i="16"/>
  <c r="D30" i="16" s="1"/>
  <c r="Z27" i="3"/>
  <c r="Z30" i="3" s="1"/>
  <c r="V27" i="3"/>
  <c r="V30" i="3" s="1"/>
  <c r="R27" i="3"/>
  <c r="R30" i="3" s="1"/>
  <c r="N27" i="3"/>
  <c r="N30" i="3" s="1"/>
  <c r="J27" i="3"/>
  <c r="J30" i="3" s="1"/>
  <c r="D27" i="2"/>
  <c r="D30" i="2" s="1"/>
  <c r="D27" i="7"/>
  <c r="D30" i="7" s="1"/>
  <c r="D27" i="11"/>
  <c r="D30" i="11" s="1"/>
  <c r="D27" i="14"/>
  <c r="D30" i="14" s="1"/>
  <c r="F27" i="2"/>
  <c r="F30" i="2" s="1"/>
  <c r="F27" i="7"/>
  <c r="F30" i="7" s="1"/>
  <c r="F27" i="11"/>
  <c r="F30" i="11" s="1"/>
  <c r="F27" i="14"/>
  <c r="F30" i="14" s="1"/>
  <c r="J27" i="5"/>
  <c r="J30" i="5" s="1"/>
  <c r="J27" i="9"/>
  <c r="J30" i="9" s="1"/>
  <c r="J27" i="18"/>
  <c r="J30" i="18" s="1"/>
  <c r="C27" i="5"/>
  <c r="C27" i="9"/>
  <c r="C27" i="18"/>
  <c r="E27" i="12"/>
  <c r="E27" i="8"/>
  <c r="E27" i="4"/>
  <c r="G27" i="12"/>
  <c r="G27" i="8"/>
  <c r="G27" i="4"/>
  <c r="H27" i="2"/>
  <c r="H30" i="2" s="1"/>
  <c r="H27" i="7"/>
  <c r="H30" i="7" s="1"/>
  <c r="H27" i="11"/>
  <c r="H30" i="11" s="1"/>
  <c r="H27" i="14"/>
  <c r="H30" i="14" s="1"/>
  <c r="Y27" i="15"/>
  <c r="U27" i="15"/>
  <c r="Q27" i="15"/>
  <c r="M27" i="15"/>
  <c r="Y27" i="2"/>
  <c r="U27" i="2"/>
  <c r="Q27" i="2"/>
  <c r="M27" i="2"/>
  <c r="Y27" i="4"/>
  <c r="U27" i="4"/>
  <c r="Q27" i="4"/>
  <c r="M27" i="4"/>
  <c r="Y27" i="5"/>
  <c r="U27" i="5"/>
  <c r="Q27" i="5"/>
  <c r="M27" i="5"/>
  <c r="Y27" i="6"/>
  <c r="U27" i="6"/>
  <c r="Q27" i="6"/>
  <c r="M27" i="6"/>
  <c r="Y27" i="7"/>
  <c r="U27" i="7"/>
  <c r="Q27" i="7"/>
  <c r="M27" i="7"/>
  <c r="Y27" i="8"/>
  <c r="U27" i="8"/>
  <c r="Q27" i="8"/>
  <c r="M27" i="8"/>
  <c r="Y27" i="9"/>
  <c r="U27" i="9"/>
  <c r="Q27" i="9"/>
  <c r="M27" i="9"/>
  <c r="Y27" i="10"/>
  <c r="U27" i="10"/>
  <c r="Q27" i="10"/>
  <c r="M27" i="10"/>
  <c r="Y27" i="11"/>
  <c r="U27" i="11"/>
  <c r="Q27" i="11"/>
  <c r="M27" i="11"/>
  <c r="Y27" i="12"/>
  <c r="U27" i="12"/>
  <c r="Q27" i="12"/>
  <c r="M27" i="12"/>
  <c r="Y27" i="18"/>
  <c r="U27" i="18"/>
  <c r="Q27" i="18"/>
  <c r="M27" i="18"/>
  <c r="Y27" i="13"/>
  <c r="U27" i="13"/>
  <c r="Q27" i="13"/>
  <c r="M27" i="13"/>
  <c r="Y27" i="14"/>
  <c r="U27" i="14"/>
  <c r="Q27" i="14"/>
  <c r="M27" i="14"/>
  <c r="Z27" i="16"/>
  <c r="Z30" i="16" s="1"/>
  <c r="V27" i="16"/>
  <c r="V30" i="16" s="1"/>
  <c r="R27" i="16"/>
  <c r="R30" i="16" s="1"/>
  <c r="N27" i="16"/>
  <c r="N30" i="16" s="1"/>
  <c r="J27" i="16"/>
  <c r="J30" i="16" s="1"/>
  <c r="F27" i="3"/>
  <c r="F30" i="3" s="1"/>
  <c r="D27" i="15"/>
  <c r="D30" i="15" s="1"/>
  <c r="D27" i="6"/>
  <c r="D30" i="6" s="1"/>
  <c r="D27" i="10"/>
  <c r="D30" i="10" s="1"/>
  <c r="D27" i="13"/>
  <c r="D30" i="13" s="1"/>
  <c r="F27" i="15"/>
  <c r="F30" i="15" s="1"/>
  <c r="F27" i="6"/>
  <c r="F30" i="6" s="1"/>
  <c r="F27" i="10"/>
  <c r="F30" i="10" s="1"/>
  <c r="F27" i="13"/>
  <c r="F30" i="13" s="1"/>
  <c r="J27" i="4"/>
  <c r="J30" i="4" s="1"/>
  <c r="J27" i="8"/>
  <c r="J30" i="8" s="1"/>
  <c r="J27" i="12"/>
  <c r="J30" i="12" s="1"/>
  <c r="Z27" i="15"/>
  <c r="Z30" i="15" s="1"/>
  <c r="V27" i="15"/>
  <c r="V30" i="15" s="1"/>
  <c r="R27" i="15"/>
  <c r="R30" i="15" s="1"/>
  <c r="N27" i="15"/>
  <c r="N30" i="15" s="1"/>
  <c r="Z27" i="2"/>
  <c r="Z30" i="2" s="1"/>
  <c r="V27" i="2"/>
  <c r="V30" i="2" s="1"/>
  <c r="R27" i="2"/>
  <c r="R30" i="2" s="1"/>
  <c r="N27" i="2"/>
  <c r="N30" i="2" s="1"/>
  <c r="Z27" i="4"/>
  <c r="Z30" i="4" s="1"/>
  <c r="V27" i="4"/>
  <c r="V30" i="4" s="1"/>
  <c r="R27" i="4"/>
  <c r="R30" i="4" s="1"/>
  <c r="N27" i="4"/>
  <c r="N30" i="4" s="1"/>
  <c r="Z27" i="5"/>
  <c r="Z30" i="5" s="1"/>
  <c r="V27" i="5"/>
  <c r="V30" i="5" s="1"/>
  <c r="R27" i="5"/>
  <c r="R30" i="5" s="1"/>
  <c r="N27" i="5"/>
  <c r="N30" i="5" s="1"/>
  <c r="Z27" i="6"/>
  <c r="Z30" i="6" s="1"/>
  <c r="V27" i="6"/>
  <c r="V30" i="6" s="1"/>
  <c r="R27" i="6"/>
  <c r="R30" i="6" s="1"/>
  <c r="N27" i="6"/>
  <c r="N30" i="6" s="1"/>
  <c r="Z27" i="7"/>
  <c r="Z30" i="7" s="1"/>
  <c r="V27" i="7"/>
  <c r="V30" i="7" s="1"/>
  <c r="R27" i="7"/>
  <c r="R30" i="7" s="1"/>
  <c r="N27" i="7"/>
  <c r="N30" i="7" s="1"/>
  <c r="Z27" i="8"/>
  <c r="Z30" i="8" s="1"/>
  <c r="V27" i="8"/>
  <c r="V30" i="8" s="1"/>
  <c r="R27" i="8"/>
  <c r="R30" i="8" s="1"/>
  <c r="N27" i="8"/>
  <c r="N30" i="8" s="1"/>
  <c r="Z27" i="9"/>
  <c r="Z30" i="9" s="1"/>
  <c r="V27" i="9"/>
  <c r="V30" i="9" s="1"/>
  <c r="R27" i="9"/>
  <c r="R30" i="9" s="1"/>
  <c r="N27" i="9"/>
  <c r="N30" i="9" s="1"/>
  <c r="Z27" i="10"/>
  <c r="Z30" i="10" s="1"/>
  <c r="V27" i="10"/>
  <c r="V30" i="10" s="1"/>
  <c r="R27" i="10"/>
  <c r="R30" i="10" s="1"/>
  <c r="N27" i="10"/>
  <c r="N30" i="10" s="1"/>
  <c r="Z27" i="11"/>
  <c r="Z30" i="11" s="1"/>
  <c r="V27" i="11"/>
  <c r="V30" i="11" s="1"/>
  <c r="R27" i="11"/>
  <c r="R30" i="11" s="1"/>
  <c r="N27" i="11"/>
  <c r="N30" i="11" s="1"/>
  <c r="Z27" i="12"/>
  <c r="Z30" i="12" s="1"/>
  <c r="V27" i="12"/>
  <c r="V30" i="12" s="1"/>
  <c r="R27" i="12"/>
  <c r="R30" i="12" s="1"/>
  <c r="N27" i="12"/>
  <c r="N30" i="12" s="1"/>
  <c r="Z27" i="18"/>
  <c r="Z30" i="18" s="1"/>
  <c r="V27" i="18"/>
  <c r="V30" i="18" s="1"/>
  <c r="R27" i="18"/>
  <c r="R30" i="18" s="1"/>
  <c r="N27" i="18"/>
  <c r="N30" i="18" s="1"/>
  <c r="Z27" i="13"/>
  <c r="Z30" i="13" s="1"/>
  <c r="V27" i="13"/>
  <c r="V30" i="13" s="1"/>
  <c r="R27" i="13"/>
  <c r="R30" i="13" s="1"/>
  <c r="N27" i="13"/>
  <c r="N30" i="13" s="1"/>
  <c r="Z27" i="14"/>
  <c r="Z30" i="14" s="1"/>
  <c r="V27" i="14"/>
  <c r="V30" i="14" s="1"/>
  <c r="R27" i="14"/>
  <c r="R30" i="14" s="1"/>
  <c r="N27" i="14"/>
  <c r="N30" i="14" s="1"/>
  <c r="C27" i="4"/>
  <c r="C27" i="8"/>
  <c r="C27" i="12"/>
  <c r="E27" i="18"/>
  <c r="E27" i="9"/>
  <c r="E27" i="5"/>
  <c r="G27" i="18"/>
  <c r="G27" i="9"/>
  <c r="G27" i="5"/>
  <c r="H27" i="15"/>
  <c r="H30" i="15" s="1"/>
  <c r="H27" i="6"/>
  <c r="H30" i="6" s="1"/>
  <c r="H27" i="10"/>
  <c r="H30" i="10" s="1"/>
  <c r="H27" i="13"/>
  <c r="H30" i="13" s="1"/>
  <c r="AA15" i="1"/>
  <c r="Z15" i="1"/>
  <c r="Z23" i="1"/>
  <c r="AA23" i="1"/>
  <c r="AA19" i="1"/>
  <c r="Z19" i="1"/>
  <c r="V13" i="1" l="1"/>
  <c r="W13" i="1"/>
  <c r="X13" i="1"/>
  <c r="Y13" i="1"/>
  <c r="L13" i="1"/>
  <c r="M13" i="1"/>
  <c r="N13" i="1"/>
  <c r="O13" i="1"/>
  <c r="P13" i="1"/>
  <c r="Q13" i="1"/>
  <c r="R13" i="1"/>
  <c r="S13" i="1"/>
  <c r="F13" i="1"/>
  <c r="H13" i="1"/>
  <c r="I13" i="1"/>
  <c r="J13" i="1"/>
  <c r="K13" i="1"/>
  <c r="D13" i="1"/>
  <c r="E13" i="1"/>
  <c r="B13" i="1"/>
  <c r="C13" i="1"/>
  <c r="Z13" i="1" l="1"/>
  <c r="AA13" i="1"/>
  <c r="H6" i="1" l="1"/>
  <c r="I7" i="1"/>
  <c r="I8" i="1"/>
  <c r="D9" i="10" l="1"/>
  <c r="D37" i="10" s="1"/>
  <c r="Y7" i="1" l="1"/>
  <c r="AA12" i="15" l="1"/>
  <c r="AA20" i="15"/>
  <c r="AA21" i="15"/>
  <c r="AA25" i="15" l="1"/>
  <c r="AA16" i="15"/>
  <c r="K8" i="1"/>
  <c r="K7" i="1"/>
  <c r="J6" i="1"/>
  <c r="AA27" i="15" l="1"/>
  <c r="Y8" i="1"/>
  <c r="W8" i="1"/>
  <c r="U8" i="1"/>
  <c r="S8" i="1"/>
  <c r="Q8" i="1"/>
  <c r="O8" i="1"/>
  <c r="M8" i="1"/>
  <c r="G8" i="1"/>
  <c r="C8" i="1"/>
  <c r="E8" i="1"/>
  <c r="D21" i="1"/>
  <c r="D22" i="1"/>
  <c r="E21" i="1"/>
  <c r="E22" i="1"/>
  <c r="AB12" i="15"/>
  <c r="AB16" i="15" s="1"/>
  <c r="AB12" i="14"/>
  <c r="AB12" i="13"/>
  <c r="AB12" i="18"/>
  <c r="AB12" i="12"/>
  <c r="AB12" i="11"/>
  <c r="AB12" i="10"/>
  <c r="AB12" i="9"/>
  <c r="AB12" i="8"/>
  <c r="AB12" i="7"/>
  <c r="AB12" i="6"/>
  <c r="AB12" i="5"/>
  <c r="AB12" i="4"/>
  <c r="AB12" i="2"/>
  <c r="AB12" i="3"/>
  <c r="AB12" i="16"/>
  <c r="B12" i="1"/>
  <c r="B20" i="1"/>
  <c r="B21" i="1"/>
  <c r="B22" i="1"/>
  <c r="D12" i="1"/>
  <c r="D20" i="1"/>
  <c r="F12" i="1"/>
  <c r="F20" i="1"/>
  <c r="F21" i="1"/>
  <c r="F22" i="1"/>
  <c r="H12" i="1"/>
  <c r="H20" i="1"/>
  <c r="H21" i="1"/>
  <c r="H22" i="1"/>
  <c r="J12" i="1"/>
  <c r="J16" i="1" s="1"/>
  <c r="J20" i="1"/>
  <c r="J21" i="1"/>
  <c r="J22" i="1"/>
  <c r="L12" i="1"/>
  <c r="L16" i="1" s="1"/>
  <c r="L20" i="1"/>
  <c r="L21" i="1"/>
  <c r="L22" i="1"/>
  <c r="N12" i="1"/>
  <c r="N16" i="1" s="1"/>
  <c r="N20" i="1"/>
  <c r="N21" i="1"/>
  <c r="N22" i="1"/>
  <c r="P12" i="1"/>
  <c r="P16" i="1" s="1"/>
  <c r="P20" i="1"/>
  <c r="P21" i="1"/>
  <c r="P22" i="1"/>
  <c r="R12" i="1"/>
  <c r="R16" i="1" s="1"/>
  <c r="R20" i="1"/>
  <c r="R21" i="1"/>
  <c r="R22" i="1"/>
  <c r="T16" i="1"/>
  <c r="T27" i="1" s="1"/>
  <c r="V12" i="1"/>
  <c r="V16" i="1" s="1"/>
  <c r="V20" i="1"/>
  <c r="V21" i="1"/>
  <c r="V22" i="1"/>
  <c r="X12" i="1"/>
  <c r="X16" i="1" s="1"/>
  <c r="X20" i="1"/>
  <c r="X21" i="1"/>
  <c r="X22" i="1"/>
  <c r="C20" i="1"/>
  <c r="E20" i="1"/>
  <c r="G20" i="1"/>
  <c r="I20" i="1"/>
  <c r="K20" i="1"/>
  <c r="M20" i="1"/>
  <c r="O20" i="1"/>
  <c r="Q20" i="1"/>
  <c r="S20" i="1"/>
  <c r="W20" i="1"/>
  <c r="Y20" i="1"/>
  <c r="C21" i="1"/>
  <c r="G21" i="1"/>
  <c r="I21" i="1"/>
  <c r="K21" i="1"/>
  <c r="M21" i="1"/>
  <c r="O21" i="1"/>
  <c r="Q21" i="1"/>
  <c r="S21" i="1"/>
  <c r="W21" i="1"/>
  <c r="Y21" i="1"/>
  <c r="C22" i="1"/>
  <c r="G22" i="1"/>
  <c r="I22" i="1"/>
  <c r="K22" i="1"/>
  <c r="M22" i="1"/>
  <c r="O22" i="1"/>
  <c r="Q22" i="1"/>
  <c r="S22" i="1"/>
  <c r="W22" i="1"/>
  <c r="Y22" i="1"/>
  <c r="C12" i="1"/>
  <c r="E12" i="1"/>
  <c r="G12" i="1"/>
  <c r="I12" i="1"/>
  <c r="I16" i="1" s="1"/>
  <c r="K12" i="1"/>
  <c r="K16" i="1" s="1"/>
  <c r="M12" i="1"/>
  <c r="M16" i="1" s="1"/>
  <c r="O12" i="1"/>
  <c r="O16" i="1" s="1"/>
  <c r="Q16" i="1"/>
  <c r="S12" i="1"/>
  <c r="S16" i="1" s="1"/>
  <c r="U16" i="1"/>
  <c r="W12" i="1"/>
  <c r="W16" i="1" s="1"/>
  <c r="Y12" i="1"/>
  <c r="Y16" i="1" s="1"/>
  <c r="AA12" i="13"/>
  <c r="AA12" i="18"/>
  <c r="AA12" i="12"/>
  <c r="AA12" i="11"/>
  <c r="AA12" i="10"/>
  <c r="AA12" i="9"/>
  <c r="AA12" i="8"/>
  <c r="AA12" i="7"/>
  <c r="AA12" i="6"/>
  <c r="AA12" i="5"/>
  <c r="AA12" i="4"/>
  <c r="AA12" i="2"/>
  <c r="AA12" i="3"/>
  <c r="AA12" i="14"/>
  <c r="AB20" i="16"/>
  <c r="AB21" i="16"/>
  <c r="AB20" i="13"/>
  <c r="AB21" i="13"/>
  <c r="AB20" i="18"/>
  <c r="AB21" i="18"/>
  <c r="AB20" i="12"/>
  <c r="AB21" i="12"/>
  <c r="AB20" i="11"/>
  <c r="AB21" i="11"/>
  <c r="AB20" i="10"/>
  <c r="AB21" i="10"/>
  <c r="AB20" i="9"/>
  <c r="AB21" i="9"/>
  <c r="AB20" i="8"/>
  <c r="AB21" i="8"/>
  <c r="AB20" i="7"/>
  <c r="AB21" i="7"/>
  <c r="AB21" i="6"/>
  <c r="AB20" i="6"/>
  <c r="AB21" i="5"/>
  <c r="AB20" i="5"/>
  <c r="AB20" i="4"/>
  <c r="AB21" i="4"/>
  <c r="AB20" i="2"/>
  <c r="AB21" i="2"/>
  <c r="AB20" i="3"/>
  <c r="AB21" i="3"/>
  <c r="AB20" i="14"/>
  <c r="AB21" i="14"/>
  <c r="AB20" i="15"/>
  <c r="AB21" i="15"/>
  <c r="AA12" i="16"/>
  <c r="D9" i="8"/>
  <c r="D37" i="8" s="1"/>
  <c r="AA20" i="16"/>
  <c r="AA21" i="16"/>
  <c r="C29" i="1"/>
  <c r="D9" i="16"/>
  <c r="D37" i="16" s="1"/>
  <c r="D9" i="15"/>
  <c r="D37" i="15" s="1"/>
  <c r="D9" i="14"/>
  <c r="D37" i="14" s="1"/>
  <c r="D9" i="13"/>
  <c r="D37" i="13" s="1"/>
  <c r="D9" i="18"/>
  <c r="D37" i="18" s="1"/>
  <c r="D9" i="12"/>
  <c r="D37" i="12" s="1"/>
  <c r="D9" i="11"/>
  <c r="D37" i="11" s="1"/>
  <c r="D37" i="9"/>
  <c r="D9" i="7"/>
  <c r="D37" i="7" s="1"/>
  <c r="D9" i="6"/>
  <c r="D37" i="6" s="1"/>
  <c r="D9" i="5"/>
  <c r="D37" i="5" s="1"/>
  <c r="D9" i="4"/>
  <c r="D37" i="4" s="1"/>
  <c r="D9" i="2"/>
  <c r="D37" i="2" s="1"/>
  <c r="D9" i="3"/>
  <c r="D37" i="3" s="1"/>
  <c r="E7" i="1"/>
  <c r="G7" i="1"/>
  <c r="M7" i="1"/>
  <c r="O7" i="1"/>
  <c r="Q7" i="1"/>
  <c r="S7" i="1"/>
  <c r="U7" i="1"/>
  <c r="W7" i="1"/>
  <c r="C7" i="1"/>
  <c r="L6" i="1"/>
  <c r="N6" i="1"/>
  <c r="P6" i="1"/>
  <c r="R6" i="1"/>
  <c r="T6" i="1"/>
  <c r="V6" i="1"/>
  <c r="X6" i="1"/>
  <c r="F6" i="1"/>
  <c r="D6" i="1"/>
  <c r="B6" i="1"/>
  <c r="AA20" i="14"/>
  <c r="AA21" i="14"/>
  <c r="AA20" i="13"/>
  <c r="AA21" i="13"/>
  <c r="AA20" i="18"/>
  <c r="AA21" i="18"/>
  <c r="AA20" i="12"/>
  <c r="AA21" i="12"/>
  <c r="AA20" i="10"/>
  <c r="AA21" i="10"/>
  <c r="AA20" i="9"/>
  <c r="AA21" i="9"/>
  <c r="AA20" i="8"/>
  <c r="AA21" i="8"/>
  <c r="AA20" i="7"/>
  <c r="AA21" i="7"/>
  <c r="AA20" i="6"/>
  <c r="AA21" i="6"/>
  <c r="AA20" i="5"/>
  <c r="AA21" i="5"/>
  <c r="AA20" i="4"/>
  <c r="AA21" i="4"/>
  <c r="AA20" i="2"/>
  <c r="AA21" i="2"/>
  <c r="AA20" i="3"/>
  <c r="AA21" i="3"/>
  <c r="AA20" i="11"/>
  <c r="AA21" i="11"/>
  <c r="K9" i="1"/>
  <c r="AA6" i="18"/>
  <c r="AB7" i="18"/>
  <c r="AB8" i="18"/>
  <c r="AB29" i="18"/>
  <c r="AB29" i="16"/>
  <c r="AB7" i="16"/>
  <c r="AB8" i="16"/>
  <c r="AA6" i="16"/>
  <c r="AA6" i="15"/>
  <c r="AB29" i="15"/>
  <c r="AB8" i="15"/>
  <c r="AB7" i="15"/>
  <c r="AB29" i="14"/>
  <c r="AB7" i="14"/>
  <c r="AB8" i="14"/>
  <c r="AA6" i="14"/>
  <c r="AB29" i="13"/>
  <c r="AB7" i="13"/>
  <c r="AB8" i="13"/>
  <c r="AA6" i="13"/>
  <c r="AB29" i="12"/>
  <c r="AB7" i="12"/>
  <c r="AB8" i="12"/>
  <c r="AA6" i="12"/>
  <c r="AB29" i="11"/>
  <c r="AB7" i="11"/>
  <c r="AB8" i="11"/>
  <c r="AA6" i="11"/>
  <c r="AB29" i="10"/>
  <c r="AB7" i="10"/>
  <c r="AB8" i="10"/>
  <c r="AA6" i="10"/>
  <c r="AB29" i="9"/>
  <c r="AB7" i="9"/>
  <c r="AB8" i="9"/>
  <c r="AA6" i="9"/>
  <c r="AB29" i="8"/>
  <c r="AB7" i="8"/>
  <c r="AB8" i="8"/>
  <c r="AA6" i="8"/>
  <c r="AB29" i="7"/>
  <c r="AB7" i="7"/>
  <c r="AB8" i="7"/>
  <c r="AA6" i="7"/>
  <c r="AB29" i="6"/>
  <c r="AB7" i="6"/>
  <c r="AB8" i="6"/>
  <c r="AA6" i="6"/>
  <c r="AB29" i="5"/>
  <c r="AB7" i="5"/>
  <c r="AB8" i="5"/>
  <c r="AA6" i="5"/>
  <c r="AB29" i="4"/>
  <c r="AB7" i="4"/>
  <c r="AB8" i="4"/>
  <c r="AA6" i="4"/>
  <c r="AB29" i="2"/>
  <c r="AB7" i="2"/>
  <c r="AB8" i="2"/>
  <c r="AA6" i="2"/>
  <c r="AB29" i="3"/>
  <c r="AB7" i="3"/>
  <c r="AB8" i="3"/>
  <c r="AA6" i="3"/>
  <c r="AB25" i="3" l="1"/>
  <c r="AB25" i="10"/>
  <c r="AA25" i="3"/>
  <c r="AA25" i="16"/>
  <c r="AB25" i="16"/>
  <c r="AB16" i="5"/>
  <c r="AB16" i="2"/>
  <c r="AB16" i="11"/>
  <c r="G25" i="1"/>
  <c r="L25" i="1"/>
  <c r="L27" i="1" s="1"/>
  <c r="F25" i="1"/>
  <c r="D25" i="1"/>
  <c r="Q25" i="1"/>
  <c r="Q27" i="1" s="1"/>
  <c r="Q30" i="1" s="1"/>
  <c r="I25" i="1"/>
  <c r="I27" i="1" s="1"/>
  <c r="I30" i="1" s="1"/>
  <c r="V25" i="1"/>
  <c r="V27" i="1" s="1"/>
  <c r="N25" i="1"/>
  <c r="N27" i="1" s="1"/>
  <c r="S25" i="1"/>
  <c r="S27" i="1" s="1"/>
  <c r="S30" i="1" s="1"/>
  <c r="K25" i="1"/>
  <c r="K27" i="1" s="1"/>
  <c r="K30" i="1" s="1"/>
  <c r="C25" i="1"/>
  <c r="X25" i="1"/>
  <c r="X27" i="1" s="1"/>
  <c r="P25" i="1"/>
  <c r="P27" i="1" s="1"/>
  <c r="H25" i="1"/>
  <c r="B25" i="1"/>
  <c r="W25" i="1"/>
  <c r="W27" i="1" s="1"/>
  <c r="W30" i="1" s="1"/>
  <c r="M25" i="1"/>
  <c r="M27" i="1" s="1"/>
  <c r="M30" i="1" s="1"/>
  <c r="E25" i="1"/>
  <c r="R25" i="1"/>
  <c r="R27" i="1" s="1"/>
  <c r="J25" i="1"/>
  <c r="J27" i="1" s="1"/>
  <c r="Y25" i="1"/>
  <c r="Y27" i="1" s="1"/>
  <c r="Y30" i="1" s="1"/>
  <c r="O25" i="1"/>
  <c r="O27" i="1" s="1"/>
  <c r="O30" i="1" s="1"/>
  <c r="D27" i="3"/>
  <c r="D30" i="3" s="1"/>
  <c r="AB16" i="14"/>
  <c r="AA25" i="11"/>
  <c r="AA25" i="2"/>
  <c r="AA25" i="4"/>
  <c r="AA25" i="5"/>
  <c r="AA25" i="6"/>
  <c r="AA25" i="7"/>
  <c r="AA25" i="8"/>
  <c r="AA25" i="9"/>
  <c r="AA25" i="10"/>
  <c r="AA25" i="12"/>
  <c r="AA25" i="18"/>
  <c r="AA25" i="13"/>
  <c r="AA25" i="14"/>
  <c r="AB25" i="14"/>
  <c r="AB25" i="9"/>
  <c r="AB16" i="6"/>
  <c r="AB16" i="10"/>
  <c r="AB25" i="2"/>
  <c r="AB25" i="5"/>
  <c r="AB25" i="6"/>
  <c r="AB25" i="7"/>
  <c r="AB25" i="11"/>
  <c r="AB25" i="15"/>
  <c r="AB27" i="15" s="1"/>
  <c r="AB30" i="15" s="1"/>
  <c r="AB25" i="4"/>
  <c r="AB25" i="8"/>
  <c r="AB25" i="12"/>
  <c r="AB25" i="18"/>
  <c r="AB25" i="13"/>
  <c r="AB16" i="3"/>
  <c r="U27" i="1"/>
  <c r="U30" i="1" s="1"/>
  <c r="F16" i="1"/>
  <c r="H16" i="1"/>
  <c r="C16" i="1"/>
  <c r="E16" i="1"/>
  <c r="G16" i="1"/>
  <c r="D16" i="1"/>
  <c r="B16" i="1"/>
  <c r="AA16" i="16"/>
  <c r="AA16" i="4"/>
  <c r="AA16" i="8"/>
  <c r="AA16" i="12"/>
  <c r="AB16" i="4"/>
  <c r="AB16" i="7"/>
  <c r="AB16" i="8"/>
  <c r="AA16" i="2"/>
  <c r="AA16" i="7"/>
  <c r="AA16" i="11"/>
  <c r="AB16" i="9"/>
  <c r="AB16" i="12"/>
  <c r="AA16" i="3"/>
  <c r="AA16" i="6"/>
  <c r="AA16" i="10"/>
  <c r="AA16" i="13"/>
  <c r="AB16" i="18"/>
  <c r="AA16" i="14"/>
  <c r="AA16" i="5"/>
  <c r="AA16" i="9"/>
  <c r="AA16" i="18"/>
  <c r="AB16" i="16"/>
  <c r="AB16" i="13"/>
  <c r="U9" i="1"/>
  <c r="U37" i="1" s="1"/>
  <c r="M9" i="1"/>
  <c r="AA22" i="1"/>
  <c r="Z22" i="1"/>
  <c r="AB9" i="5"/>
  <c r="O9" i="1"/>
  <c r="G9" i="1"/>
  <c r="AB9" i="7"/>
  <c r="AB9" i="9"/>
  <c r="AB9" i="2"/>
  <c r="AB9" i="12"/>
  <c r="AB9" i="10"/>
  <c r="AB9" i="15"/>
  <c r="AA7" i="1"/>
  <c r="AA29" i="1"/>
  <c r="E9" i="1"/>
  <c r="C9" i="1"/>
  <c r="AA21" i="1"/>
  <c r="AA20" i="1"/>
  <c r="S9" i="1"/>
  <c r="I9" i="1"/>
  <c r="Y9" i="1"/>
  <c r="W9" i="1"/>
  <c r="Q9" i="1"/>
  <c r="AA8" i="1"/>
  <c r="Z20" i="1"/>
  <c r="Z21" i="1"/>
  <c r="Z6" i="1"/>
  <c r="AB9" i="14"/>
  <c r="AA12" i="1"/>
  <c r="AB9" i="18"/>
  <c r="AB9" i="16"/>
  <c r="AB9" i="3"/>
  <c r="AB9" i="13"/>
  <c r="AB9" i="6"/>
  <c r="AB9" i="4"/>
  <c r="AB9" i="8"/>
  <c r="AB9" i="11"/>
  <c r="Z12" i="1"/>
  <c r="AB37" i="3" l="1"/>
  <c r="AB37" i="11"/>
  <c r="AB37" i="13"/>
  <c r="AB37" i="14"/>
  <c r="AB37" i="15"/>
  <c r="K37" i="1"/>
  <c r="Y37" i="1"/>
  <c r="C37" i="1"/>
  <c r="Q37" i="1"/>
  <c r="AB37" i="18"/>
  <c r="E37" i="1"/>
  <c r="M37" i="1"/>
  <c r="I37" i="1"/>
  <c r="AB37" i="16"/>
  <c r="G37" i="1"/>
  <c r="W37" i="1"/>
  <c r="S37" i="1"/>
  <c r="AB37" i="2"/>
  <c r="AB37" i="4"/>
  <c r="AB37" i="5"/>
  <c r="AB37" i="6"/>
  <c r="AB37" i="7"/>
  <c r="AB37" i="8"/>
  <c r="AB37" i="9"/>
  <c r="AB37" i="10"/>
  <c r="O37" i="1"/>
  <c r="AB37" i="12"/>
  <c r="AB27" i="5"/>
  <c r="AB30" i="5" s="1"/>
  <c r="AB27" i="11"/>
  <c r="AB30" i="11" s="1"/>
  <c r="AB27" i="2"/>
  <c r="AB30" i="2" s="1"/>
  <c r="AA27" i="18"/>
  <c r="AA27" i="10"/>
  <c r="AA27" i="12"/>
  <c r="AA27" i="13"/>
  <c r="AA27" i="2"/>
  <c r="AA27" i="5"/>
  <c r="AA27" i="9"/>
  <c r="AA27" i="14"/>
  <c r="AA27" i="6"/>
  <c r="AA27" i="11"/>
  <c r="AA27" i="7"/>
  <c r="AA27" i="4"/>
  <c r="AA27" i="8"/>
  <c r="AA25" i="1"/>
  <c r="Z25" i="1"/>
  <c r="AB27" i="13"/>
  <c r="AB30" i="13" s="1"/>
  <c r="AB27" i="9"/>
  <c r="AB30" i="9" s="1"/>
  <c r="AB27" i="8"/>
  <c r="AB30" i="8" s="1"/>
  <c r="AB27" i="12"/>
  <c r="AB30" i="12" s="1"/>
  <c r="AB27" i="18"/>
  <c r="AB30" i="18" s="1"/>
  <c r="AB27" i="4"/>
  <c r="AB30" i="4" s="1"/>
  <c r="AB27" i="6"/>
  <c r="AB30" i="6" s="1"/>
  <c r="AB27" i="14"/>
  <c r="AB30" i="14" s="1"/>
  <c r="AA27" i="3"/>
  <c r="AA27" i="16"/>
  <c r="AB27" i="16"/>
  <c r="AB30" i="16" s="1"/>
  <c r="AB27" i="7"/>
  <c r="AB30" i="7" s="1"/>
  <c r="AB27" i="3"/>
  <c r="AB30" i="3" s="1"/>
  <c r="AB27" i="10"/>
  <c r="AB30" i="10" s="1"/>
  <c r="F27" i="1"/>
  <c r="AA16" i="1"/>
  <c r="D27" i="1"/>
  <c r="B27" i="1"/>
  <c r="G27" i="1"/>
  <c r="G30" i="1" s="1"/>
  <c r="H27" i="1"/>
  <c r="C27" i="1"/>
  <c r="C30" i="1" s="1"/>
  <c r="E27" i="1"/>
  <c r="E30" i="1" s="1"/>
  <c r="Z16" i="1"/>
  <c r="AA9" i="1"/>
  <c r="AA37" i="1" l="1"/>
  <c r="AA27" i="1"/>
  <c r="AA30" i="1" s="1"/>
  <c r="Z27" i="1"/>
</calcChain>
</file>

<file path=xl/comments1.xml><?xml version="1.0" encoding="utf-8"?>
<comments xmlns="http://schemas.openxmlformats.org/spreadsheetml/2006/main">
  <authors>
    <author>kradair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kradair:</t>
        </r>
        <r>
          <rPr>
            <sz val="8"/>
            <color indexed="81"/>
            <rFont val="Tahoma"/>
            <family val="2"/>
          </rPr>
          <t xml:space="preserve">
4 trips to Korea</t>
        </r>
      </text>
    </comment>
  </commentList>
</comments>
</file>

<file path=xl/sharedStrings.xml><?xml version="1.0" encoding="utf-8"?>
<sst xmlns="http://schemas.openxmlformats.org/spreadsheetml/2006/main" count="1226" uniqueCount="117">
  <si>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</si>
  <si>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</si>
  <si>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</si>
  <si>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</si>
  <si>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</si>
  <si>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</si>
  <si>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</si>
  <si>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</si>
  <si>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</si>
  <si>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</si>
  <si>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</si>
  <si>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</si>
  <si>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YTD Total</t>
  </si>
  <si>
    <t>#</t>
  </si>
  <si>
    <t>$</t>
  </si>
  <si>
    <t xml:space="preserve">    UST</t>
  </si>
  <si>
    <t xml:space="preserve">    DOA</t>
  </si>
  <si>
    <t>Department of Corrections</t>
  </si>
  <si>
    <t>Department of Law</t>
  </si>
  <si>
    <t>Department of Administration</t>
  </si>
  <si>
    <t>Department Health and Social Services</t>
  </si>
  <si>
    <t>Office of the Governor</t>
  </si>
  <si>
    <t>Department of Revenue</t>
  </si>
  <si>
    <t>Department of Education &amp; Early Development</t>
  </si>
  <si>
    <t>Department of Labor &amp; Workforce Development</t>
  </si>
  <si>
    <t>Department of Commerce, Community &amp; Economic Development</t>
  </si>
  <si>
    <t>Department of Military &amp; Veterans Affairs</t>
  </si>
  <si>
    <t>Department of Natural Resources</t>
  </si>
  <si>
    <t>Department of Fish and Game</t>
  </si>
  <si>
    <t>Department of Public Safety</t>
  </si>
  <si>
    <t>Department of Environmental Conservation</t>
  </si>
  <si>
    <t>Department of Transportation &amp; Public Facilities</t>
  </si>
  <si>
    <t xml:space="preserve"> </t>
  </si>
  <si>
    <t>ACPE</t>
  </si>
  <si>
    <t>E-Travel fees: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</si>
  <si>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</si>
  <si>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E-Travel Fees</t>
  </si>
  <si>
    <t xml:space="preserve">    Number of fees</t>
  </si>
  <si>
    <t>Total Fees Paid</t>
  </si>
  <si>
    <t xml:space="preserve">   ERA Contract Savings - 9</t>
  </si>
  <si>
    <t>Hotel (Preferred and WSCA Contract)</t>
  </si>
  <si>
    <t>Rental Car Contracts (Budget, Hertz, National, Enterprise)</t>
  </si>
  <si>
    <t>Savings Calculated from Negotiated Contracts</t>
  </si>
  <si>
    <t>Group / Meeting Fares - G</t>
  </si>
  <si>
    <t>Exchanged Unused Ticket on File - XF</t>
  </si>
  <si>
    <t>Name Change for Ticket on File - XN</t>
  </si>
  <si>
    <t>Voids and Waiver Favors</t>
  </si>
  <si>
    <t>Savings Calculated from Managed Savings</t>
  </si>
  <si>
    <t xml:space="preserve">   Rural Carrier Contracts - B</t>
  </si>
  <si>
    <t xml:space="preserve">   Delta Contract Savings - 9</t>
  </si>
  <si>
    <t xml:space="preserve">   Alaska Airlines Contract Savings - 9</t>
  </si>
  <si>
    <t>This represents the air contract percent, which varies per carrier.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</si>
  <si>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ERA (7H) contract fares - the contract fare paid compared to the lowest refundable fare.   </t>
    </r>
  </si>
  <si>
    <t xml:space="preserve">This represents only the preferred vendors on the ITB list.  </t>
  </si>
  <si>
    <t xml:space="preserve">HC – HOTEL CONTRACT </t>
  </si>
  <si>
    <t xml:space="preserve">CC – RENTAL CAR CONTRACT </t>
  </si>
  <si>
    <t>G – Group or Meeting Fare</t>
  </si>
  <si>
    <t>1 – E-CERT OR VOUCHER USED</t>
  </si>
  <si>
    <t>M – EZBIZ Mileage</t>
  </si>
  <si>
    <t>XF - Used a Ticket on File</t>
  </si>
  <si>
    <t>XN – Name Change for Ticket on File</t>
  </si>
  <si>
    <t xml:space="preserve">ACRONYMNS 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</si>
  <si>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GDS</t>
    </r>
    <r>
      <rPr>
        <sz val="11"/>
        <rFont val="Arial"/>
        <family val="2"/>
      </rPr>
      <t xml:space="preserve"> – Global Distribution System – the worldwide-computerized reservation network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</si>
  <si>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Preferred rural carrier tickets with ITB contract fares – the ITB fare paid compared
      to the lowest refundable fare on the carrier rate sheet.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</si>
  <si>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 xml:space="preserve">Alaska (AS) and Delta (DL) contract fares - the contract fare paid compared to the 
      same fare class without the discount.  </t>
    </r>
  </si>
  <si>
    <t>Tickets purchased with a group or meeting discount – the discount fare paid compared to
the same fare class (refundable or nonrefundable) without the discount.</t>
  </si>
  <si>
    <t>Tickets booked using an e-certificate or voucher – compares the fare paid to the same fare
class less the certificate or voucher value.</t>
  </si>
  <si>
    <t>Mileage tickets booked in the state’s EZBIZ account - compares the cost of the mileage ticket
to the lowest fare available for the same itinerary to show what the cost would have been if miles were not used.</t>
  </si>
  <si>
    <t>Hotels booked using a hotel contract discount (Preferred or WSCA) – the booked rate compared
to the federal per diem rate.</t>
  </si>
  <si>
    <t>Cars booked using a car contract (Budget or WSCA) – the booked contract rate compared to
the same car type without the discount.</t>
  </si>
  <si>
    <t>Unused tickets exchanged in the same traveler name - compares the unused value of the 
old ticket to the new ticket price.</t>
  </si>
  <si>
    <t>Unused tickets exchanged in a different traveler name - compares the unused value of the 
old ticket to the new ticket price.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</si>
  <si>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ITB</t>
    </r>
    <r>
      <rPr>
        <sz val="11"/>
        <rFont val="Arial"/>
        <family val="2"/>
      </rPr>
      <t xml:space="preserve"> – Invitation to Bid - A formal request to perspective vendors soliciting price 
      quotations or bids; contains, or incorporates by reference, the specifications or 
      scope of work and all contractual terms and conditions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</si>
  <si>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PNR</t>
    </r>
    <r>
      <rPr>
        <sz val="11"/>
        <rFont val="Arial"/>
        <family val="2"/>
      </rPr>
      <t xml:space="preserve"> – Passenger Name Record – record of a traveler’s itinerary, travel data, and 
      trip history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</si>
  <si>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WSCA</t>
    </r>
    <r>
      <rPr>
        <sz val="11"/>
        <rFont val="Arial"/>
        <family val="2"/>
      </rPr>
      <t xml:space="preserve"> – Western States Contracting Alliance – provides a means by which 
      participating states can join together in cooperative multi-state contracting</t>
    </r>
  </si>
  <si>
    <t>Contract Savings - Other</t>
  </si>
  <si>
    <t>Savings Calculated from Other Savings</t>
  </si>
  <si>
    <t>Contract Savings - Air</t>
  </si>
  <si>
    <t>Managed Savings - Air</t>
  </si>
  <si>
    <t>Savings Calculated from Managed Savings - Air</t>
  </si>
  <si>
    <t>Savings Calculated from Negotiated Contracts - Air</t>
  </si>
  <si>
    <t>Total Air Spend</t>
  </si>
  <si>
    <t xml:space="preserve">   Reported Air Savings / Total Air Spend</t>
  </si>
  <si>
    <t>Reported Air Savings / Total Air Spend</t>
  </si>
  <si>
    <t>CONTRACT SAVINGS - Air</t>
  </si>
  <si>
    <t xml:space="preserve">9 – AIR Contract (AS, DL &amp; 7H) </t>
  </si>
  <si>
    <t>B – RURAL CARRIER CONTRACTS (PREFERRED NON-GDS)</t>
  </si>
  <si>
    <t>MANAGED SAVINGS - AIR</t>
  </si>
  <si>
    <t>VOIDS and WAIVER FAVORS</t>
  </si>
  <si>
    <t xml:space="preserve">Non-refundable tickets that USTravel was able to refund by negotiating with the airline.   </t>
  </si>
  <si>
    <t>CONTRACT SAVING - OTHER</t>
  </si>
  <si>
    <t>USTRAVEL COST REPORT CODES</t>
  </si>
  <si>
    <t>E-Certificate or Voucher Used - 1</t>
  </si>
  <si>
    <t>EZBIZ Mileage Tickets - M</t>
  </si>
  <si>
    <t xml:space="preserve">  Group / Meeting Fares - G </t>
  </si>
  <si>
    <t xml:space="preserve">  E-Certificate or Voucher Used - 1</t>
  </si>
  <si>
    <t xml:space="preserve">  EZBIZ Mileage Tickets - M</t>
  </si>
  <si>
    <t xml:space="preserve">  Exchanged Unused Ticket on File - XF</t>
  </si>
  <si>
    <t xml:space="preserve">  Name Change for Ticket on File - XN</t>
  </si>
  <si>
    <t xml:space="preserve">  Voids and Waiver Favors</t>
  </si>
  <si>
    <t xml:space="preserve">  Hotel (Preferred and WSCA Contract) - HC</t>
  </si>
  <si>
    <t xml:space="preserve">  Rental Car Contracts (Budget, Hertz, National, Enterprise) - CC</t>
  </si>
  <si>
    <t>Total Air Savings Reported by USTravel  (Note 1)</t>
  </si>
  <si>
    <t>Net Calculated (Cost) or Benefit from E-Travel Use (Note 2)</t>
  </si>
  <si>
    <r>
      <rPr>
        <b/>
        <sz val="8"/>
        <rFont val="Arial"/>
        <family val="2"/>
      </rPr>
      <t>Note 1:</t>
    </r>
    <r>
      <rPr>
        <sz val="8"/>
        <rFont val="Arial"/>
        <family val="2"/>
      </rPr>
      <t xml:space="preserve"> Calculated Savings plus Managed Savings</t>
    </r>
  </si>
  <si>
    <r>
      <t>Note 1:</t>
    </r>
    <r>
      <rPr>
        <sz val="8"/>
        <rFont val="Arial"/>
        <family val="2"/>
      </rPr>
      <t xml:space="preserve"> Calculated Savings plus Managed Savings</t>
    </r>
  </si>
  <si>
    <r>
      <rPr>
        <b/>
        <sz val="8"/>
        <rFont val="Arial"/>
        <family val="2"/>
      </rPr>
      <t>Note 2:</t>
    </r>
    <r>
      <rPr>
        <sz val="8"/>
        <rFont val="Arial"/>
        <family val="2"/>
      </rPr>
      <t xml:space="preserve"> The Contract (Air/Other) plus Managed Savings less E-Travel Fees</t>
    </r>
  </si>
  <si>
    <r>
      <t>Note 2:</t>
    </r>
    <r>
      <rPr>
        <sz val="8"/>
        <rFont val="Arial"/>
        <family val="2"/>
      </rPr>
      <t xml:space="preserve"> The Contract (Air/Other) plus Managed Savings less E-Travel Fees</t>
    </r>
  </si>
  <si>
    <t>Alaska Airlines Contract Savings - 9</t>
  </si>
  <si>
    <t>Delta Contract Savings - 9</t>
  </si>
  <si>
    <t xml:space="preserve">Rural Carrier Contracts - B </t>
  </si>
  <si>
    <t>Number of Fees</t>
  </si>
  <si>
    <t>ERA Contract Savings - 9</t>
  </si>
  <si>
    <t>UST</t>
  </si>
  <si>
    <t>DOA</t>
  </si>
  <si>
    <t>Calculated Savings for E-Travel FY13</t>
  </si>
  <si>
    <t>E-Travel Cost and Savings Report - FY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</si>
</sst>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7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3" fontId="0" fillId="0" borderId="0" xfId="0" applyNumberFormat="1"/>
    <xf numFmtId="3" fontId="0" fillId="0" borderId="1" xfId="0" applyNumberFormat="1" applyFill="1" applyBorder="1"/>
    <xf numFmtId="3" fontId="0" fillId="0" borderId="0" xfId="0" applyNumberFormat="1" applyFill="1"/>
    <xf numFmtId="3" fontId="0" fillId="2" borderId="0" xfId="0" applyNumberFormat="1" applyFill="1"/>
    <xf numFmtId="3" fontId="0" fillId="0" borderId="0" xfId="0" applyNumberFormat="1" applyFill="1" applyBorder="1"/>
    <xf numFmtId="3" fontId="1" fillId="2" borderId="2" xfId="0" applyNumberFormat="1" applyFont="1" applyFill="1" applyBorder="1"/>
    <xf numFmtId="3" fontId="0" fillId="0" borderId="2" xfId="0" applyNumberFormat="1" applyFill="1" applyBorder="1"/>
    <xf numFmtId="3" fontId="0" fillId="2" borderId="2" xfId="0" applyNumberFormat="1" applyFill="1" applyBorder="1"/>
    <xf numFmtId="3" fontId="0" fillId="0" borderId="1" xfId="0" applyNumberFormat="1" applyBorder="1"/>
    <xf numFmtId="9" fontId="0" fillId="0" borderId="0" xfId="1" applyFont="1"/>
    <xf numFmtId="3" fontId="0" fillId="0" borderId="0" xfId="0" applyNumberFormat="1" applyFill="1" applyAlignment="1">
      <alignment horizontal="center"/>
    </xf>
    <xf numFmtId="9" fontId="0" fillId="0" borderId="0" xfId="1" applyFont="1" applyFill="1"/>
    <xf numFmtId="0" fontId="0" fillId="0" borderId="0" xfId="0" applyFill="1"/>
    <xf numFmtId="3" fontId="2" fillId="0" borderId="0" xfId="0" applyNumberFormat="1" applyFont="1" applyFill="1"/>
    <xf numFmtId="0" fontId="3" fillId="0" borderId="0" xfId="0" applyFont="1" applyFill="1"/>
    <xf numFmtId="3" fontId="2" fillId="0" borderId="0" xfId="0" applyNumberFormat="1" applyFont="1" applyFill="1" applyBorder="1"/>
    <xf numFmtId="3" fontId="0" fillId="2" borderId="0" xfId="0" applyNumberFormat="1" applyFill="1" applyBorder="1"/>
    <xf numFmtId="0" fontId="6" fillId="0" borderId="0" xfId="0" applyFont="1" applyFill="1"/>
    <xf numFmtId="0" fontId="1" fillId="0" borderId="0" xfId="0" applyFont="1" applyFill="1"/>
    <xf numFmtId="0" fontId="4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Fill="1"/>
    <xf numFmtId="3" fontId="1" fillId="3" borderId="0" xfId="0" applyNumberFormat="1" applyFont="1" applyFill="1" applyBorder="1"/>
    <xf numFmtId="0" fontId="1" fillId="0" borderId="0" xfId="0" applyFont="1"/>
    <xf numFmtId="0" fontId="5" fillId="0" borderId="0" xfId="0" applyFont="1"/>
    <xf numFmtId="0" fontId="9" fillId="0" borderId="0" xfId="0" applyFont="1"/>
    <xf numFmtId="0" fontId="0" fillId="0" borderId="1" xfId="0" applyBorder="1"/>
    <xf numFmtId="3" fontId="5" fillId="0" borderId="1" xfId="0" applyNumberFormat="1" applyFont="1" applyBorder="1"/>
    <xf numFmtId="3" fontId="5" fillId="0" borderId="1" xfId="0" applyNumberFormat="1" applyFont="1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3" fontId="0" fillId="0" borderId="2" xfId="0" applyNumberFormat="1" applyBorder="1" applyAlignment="1">
      <alignment horizontal="center"/>
    </xf>
    <xf numFmtId="0" fontId="5" fillId="0" borderId="4" xfId="0" applyFont="1" applyFill="1" applyBorder="1"/>
    <xf numFmtId="0" fontId="5" fillId="0" borderId="1" xfId="0" applyFont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0" fillId="5" borderId="0" xfId="0" applyNumberFormat="1" applyFill="1" applyAlignment="1">
      <alignment horizontal="center"/>
    </xf>
    <xf numFmtId="3" fontId="0" fillId="5" borderId="0" xfId="0" applyNumberFormat="1" applyFill="1"/>
    <xf numFmtId="3" fontId="0" fillId="5" borderId="1" xfId="0" applyNumberFormat="1" applyFill="1" applyBorder="1"/>
    <xf numFmtId="3" fontId="0" fillId="5" borderId="0" xfId="0" applyNumberFormat="1" applyFill="1" applyBorder="1"/>
    <xf numFmtId="3" fontId="0" fillId="5" borderId="2" xfId="0" applyNumberFormat="1" applyFill="1" applyBorder="1"/>
    <xf numFmtId="0" fontId="0" fillId="5" borderId="0" xfId="0" applyFill="1" applyBorder="1"/>
    <xf numFmtId="3" fontId="5" fillId="5" borderId="0" xfId="0" applyNumberFormat="1" applyFont="1" applyFill="1" applyBorder="1"/>
    <xf numFmtId="3" fontId="5" fillId="5" borderId="4" xfId="0" applyNumberFormat="1" applyFont="1" applyFill="1" applyBorder="1"/>
    <xf numFmtId="6" fontId="5" fillId="5" borderId="4" xfId="0" applyNumberFormat="1" applyFont="1" applyFill="1" applyBorder="1"/>
    <xf numFmtId="0" fontId="0" fillId="5" borderId="0" xfId="0" applyFill="1"/>
    <xf numFmtId="3" fontId="0" fillId="4" borderId="0" xfId="0" applyNumberFormat="1" applyFill="1" applyAlignment="1">
      <alignment horizontal="center"/>
    </xf>
    <xf numFmtId="3" fontId="0" fillId="4" borderId="0" xfId="0" applyNumberFormat="1" applyFill="1"/>
    <xf numFmtId="3" fontId="0" fillId="4" borderId="1" xfId="0" applyNumberFormat="1" applyFill="1" applyBorder="1"/>
    <xf numFmtId="3" fontId="0" fillId="4" borderId="0" xfId="0" applyNumberFormat="1" applyFill="1" applyBorder="1"/>
    <xf numFmtId="3" fontId="0" fillId="4" borderId="2" xfId="0" applyNumberFormat="1" applyFill="1" applyBorder="1"/>
    <xf numFmtId="3" fontId="5" fillId="4" borderId="4" xfId="0" applyNumberFormat="1" applyFont="1" applyFill="1" applyBorder="1"/>
    <xf numFmtId="6" fontId="5" fillId="4" borderId="4" xfId="0" applyNumberFormat="1" applyFont="1" applyFill="1" applyBorder="1"/>
    <xf numFmtId="0" fontId="0" fillId="4" borderId="0" xfId="0" applyFill="1" applyBorder="1"/>
    <xf numFmtId="3" fontId="5" fillId="4" borderId="0" xfId="0" applyNumberFormat="1" applyFont="1" applyFill="1" applyBorder="1"/>
    <xf numFmtId="6" fontId="5" fillId="5" borderId="0" xfId="0" applyNumberFormat="1" applyFont="1" applyFill="1" applyBorder="1"/>
    <xf numFmtId="6" fontId="5" fillId="4" borderId="1" xfId="0" applyNumberFormat="1" applyFont="1" applyFill="1" applyBorder="1"/>
    <xf numFmtId="6" fontId="5" fillId="4" borderId="0" xfId="0" applyNumberFormat="1" applyFont="1" applyFill="1" applyBorder="1"/>
    <xf numFmtId="6" fontId="5" fillId="0" borderId="1" xfId="0" applyNumberFormat="1" applyFont="1" applyBorder="1"/>
    <xf numFmtId="3" fontId="5" fillId="0" borderId="0" xfId="0" applyNumberFormat="1" applyFont="1" applyFill="1"/>
    <xf numFmtId="3" fontId="5" fillId="0" borderId="0" xfId="0" applyNumberFormat="1" applyFont="1"/>
    <xf numFmtId="3" fontId="0" fillId="6" borderId="1" xfId="0" applyNumberFormat="1" applyFill="1" applyBorder="1"/>
    <xf numFmtId="0" fontId="5" fillId="0" borderId="4" xfId="0" applyFont="1" applyBorder="1"/>
    <xf numFmtId="3" fontId="5" fillId="0" borderId="4" xfId="0" applyNumberFormat="1" applyFont="1" applyBorder="1"/>
    <xf numFmtId="3" fontId="5" fillId="0" borderId="4" xfId="0" applyNumberFormat="1" applyFont="1" applyFill="1" applyBorder="1"/>
    <xf numFmtId="3" fontId="0" fillId="4" borderId="2" xfId="0" applyNumberFormat="1" applyFill="1" applyBorder="1" applyAlignment="1">
      <alignment horizontal="center"/>
    </xf>
    <xf numFmtId="9" fontId="1" fillId="0" borderId="0" xfId="1" applyFill="1"/>
    <xf numFmtId="0" fontId="5" fillId="0" borderId="0" xfId="0" applyFont="1" applyBorder="1"/>
    <xf numFmtId="3" fontId="5" fillId="0" borderId="0" xfId="0" applyNumberFormat="1" applyFont="1" applyBorder="1"/>
    <xf numFmtId="6" fontId="5" fillId="0" borderId="0" xfId="0" applyNumberFormat="1" applyFont="1" applyFill="1" applyBorder="1"/>
    <xf numFmtId="3" fontId="0" fillId="7" borderId="1" xfId="0" applyNumberFormat="1" applyFill="1" applyBorder="1"/>
    <xf numFmtId="6" fontId="5" fillId="0" borderId="4" xfId="0" applyNumberFormat="1" applyFont="1" applyBorder="1"/>
    <xf numFmtId="6" fontId="5" fillId="0" borderId="0" xfId="0" applyNumberFormat="1" applyFont="1"/>
    <xf numFmtId="0" fontId="3" fillId="0" borderId="0" xfId="0" applyFont="1"/>
    <xf numFmtId="0" fontId="1" fillId="0" borderId="0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indent="4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indent="2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 wrapText="1" indent="4"/>
    </xf>
    <xf numFmtId="38" fontId="5" fillId="5" borderId="0" xfId="0" applyNumberFormat="1" applyFont="1" applyFill="1" applyBorder="1"/>
    <xf numFmtId="38" fontId="5" fillId="4" borderId="0" xfId="0" applyNumberFormat="1" applyFont="1" applyFill="1" applyBorder="1"/>
    <xf numFmtId="38" fontId="5" fillId="0" borderId="0" xfId="0" applyNumberFormat="1" applyFont="1" applyFill="1" applyBorder="1"/>
    <xf numFmtId="6" fontId="5" fillId="3" borderId="0" xfId="0" applyNumberFormat="1" applyFont="1" applyFill="1"/>
    <xf numFmtId="38" fontId="5" fillId="5" borderId="0" xfId="0" applyNumberFormat="1" applyFont="1" applyFill="1" applyBorder="1" applyAlignment="1">
      <alignment horizontal="right"/>
    </xf>
    <xf numFmtId="38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Border="1"/>
    <xf numFmtId="0" fontId="8" fillId="0" borderId="0" xfId="0" applyFont="1" applyFill="1"/>
    <xf numFmtId="0" fontId="0" fillId="6" borderId="1" xfId="0" applyFill="1" applyBorder="1"/>
    <xf numFmtId="0" fontId="0" fillId="7" borderId="1" xfId="0" applyFill="1" applyBorder="1"/>
    <xf numFmtId="3" fontId="0" fillId="3" borderId="0" xfId="0" applyNumberFormat="1" applyFill="1" applyBorder="1"/>
    <xf numFmtId="0" fontId="5" fillId="0" borderId="3" xfId="0" applyFont="1" applyBorder="1"/>
    <xf numFmtId="0" fontId="0" fillId="0" borderId="3" xfId="0" applyFill="1" applyBorder="1"/>
    <xf numFmtId="0" fontId="0" fillId="5" borderId="3" xfId="0" applyFill="1" applyBorder="1"/>
    <xf numFmtId="0" fontId="5" fillId="5" borderId="4" xfId="0" applyFont="1" applyFill="1" applyBorder="1"/>
    <xf numFmtId="0" fontId="5" fillId="4" borderId="4" xfId="0" applyFont="1" applyFill="1" applyBorder="1"/>
    <xf numFmtId="0" fontId="5" fillId="6" borderId="5" xfId="0" applyFont="1" applyFill="1" applyBorder="1" applyAlignment="1">
      <alignment wrapText="1"/>
    </xf>
    <xf numFmtId="3" fontId="5" fillId="6" borderId="5" xfId="0" applyNumberFormat="1" applyFont="1" applyFill="1" applyBorder="1" applyAlignment="1">
      <alignment vertical="center" wrapText="1"/>
    </xf>
    <xf numFmtId="6" fontId="5" fillId="6" borderId="5" xfId="0" applyNumberFormat="1" applyFont="1" applyFill="1" applyBorder="1" applyAlignment="1">
      <alignment vertical="center" wrapText="1"/>
    </xf>
    <xf numFmtId="6" fontId="0" fillId="0" borderId="0" xfId="0" applyNumberFormat="1"/>
    <xf numFmtId="0" fontId="5" fillId="0" borderId="1" xfId="0" applyFont="1" applyFill="1" applyBorder="1"/>
    <xf numFmtId="0" fontId="0" fillId="0" borderId="1" xfId="0" applyFill="1" applyBorder="1"/>
    <xf numFmtId="9" fontId="5" fillId="0" borderId="1" xfId="1" applyFont="1" applyFill="1" applyBorder="1"/>
    <xf numFmtId="0" fontId="1" fillId="0" borderId="1" xfId="0" applyFont="1" applyFill="1" applyBorder="1"/>
    <xf numFmtId="9" fontId="0" fillId="5" borderId="1" xfId="1" applyFont="1" applyFill="1" applyBorder="1"/>
    <xf numFmtId="9" fontId="0" fillId="0" borderId="1" xfId="1" applyFont="1" applyFill="1" applyBorder="1"/>
    <xf numFmtId="9" fontId="0" fillId="4" borderId="1" xfId="1" applyFont="1" applyFill="1" applyBorder="1"/>
    <xf numFmtId="9" fontId="5" fillId="0" borderId="1" xfId="1" applyFont="1" applyBorder="1"/>
    <xf numFmtId="38" fontId="0" fillId="4" borderId="0" xfId="0" applyNumberFormat="1" applyFill="1"/>
    <xf numFmtId="6" fontId="0" fillId="6" borderId="1" xfId="0" applyNumberFormat="1" applyFill="1" applyBorder="1"/>
    <xf numFmtId="6" fontId="0" fillId="7" borderId="1" xfId="0" applyNumberFormat="1" applyFill="1" applyBorder="1"/>
    <xf numFmtId="38" fontId="0" fillId="2" borderId="0" xfId="0" applyNumberFormat="1" applyFill="1" applyBorder="1"/>
    <xf numFmtId="38" fontId="0" fillId="3" borderId="0" xfId="0" applyNumberFormat="1" applyFill="1" applyBorder="1"/>
    <xf numFmtId="38" fontId="0" fillId="4" borderId="0" xfId="0" applyNumberFormat="1" applyFill="1" applyBorder="1"/>
    <xf numFmtId="6" fontId="5" fillId="0" borderId="4" xfId="0" applyNumberFormat="1" applyFont="1" applyFill="1" applyBorder="1"/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3" fontId="5" fillId="4" borderId="0" xfId="0" applyNumberFormat="1" applyFont="1" applyFill="1"/>
    <xf numFmtId="6" fontId="5" fillId="4" borderId="0" xfId="0" applyNumberFormat="1" applyFont="1" applyFill="1"/>
    <xf numFmtId="3" fontId="5" fillId="4" borderId="1" xfId="0" applyNumberFormat="1" applyFont="1" applyFill="1" applyBorder="1"/>
    <xf numFmtId="9" fontId="5" fillId="4" borderId="1" xfId="1" applyFont="1" applyFill="1" applyBorder="1"/>
    <xf numFmtId="9" fontId="0" fillId="4" borderId="0" xfId="1" applyFont="1" applyFill="1"/>
    <xf numFmtId="9" fontId="1" fillId="4" borderId="0" xfId="1" applyFill="1"/>
    <xf numFmtId="0" fontId="0" fillId="0" borderId="2" xfId="0" applyBorder="1"/>
    <xf numFmtId="0" fontId="1" fillId="0" borderId="2" xfId="0" applyFont="1" applyBorder="1"/>
    <xf numFmtId="6" fontId="0" fillId="0" borderId="0" xfId="0" applyNumberFormat="1" applyFill="1"/>
    <xf numFmtId="0" fontId="1" fillId="0" borderId="0" xfId="0" applyFont="1" applyAlignment="1">
      <alignment horizontal="right"/>
    </xf>
    <xf numFmtId="0" fontId="5" fillId="6" borderId="1" xfId="0" applyFont="1" applyFill="1" applyBorder="1"/>
    <xf numFmtId="0" fontId="5" fillId="7" borderId="1" xfId="0" applyFont="1" applyFill="1" applyBorder="1"/>
    <xf numFmtId="3" fontId="0" fillId="3" borderId="0" xfId="0" applyNumberFormat="1" applyFill="1"/>
    <xf numFmtId="3" fontId="0" fillId="3" borderId="2" xfId="0" applyNumberFormat="1" applyFill="1" applyBorder="1"/>
    <xf numFmtId="0" fontId="0" fillId="0" borderId="4" xfId="0" applyBorder="1"/>
    <xf numFmtId="3" fontId="5" fillId="5" borderId="1" xfId="0" applyNumberFormat="1" applyFont="1" applyFill="1" applyBorder="1"/>
    <xf numFmtId="3" fontId="5" fillId="6" borderId="1" xfId="0" applyNumberFormat="1" applyFont="1" applyFill="1" applyBorder="1"/>
    <xf numFmtId="6" fontId="5" fillId="6" borderId="1" xfId="0" applyNumberFormat="1" applyFont="1" applyFill="1" applyBorder="1"/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Fill="1"/>
    <xf numFmtId="3" fontId="1" fillId="0" borderId="0" xfId="0" applyNumberFormat="1" applyFont="1"/>
    <xf numFmtId="0" fontId="16" fillId="0" borderId="0" xfId="0" applyFont="1" applyFill="1"/>
    <xf numFmtId="3" fontId="0" fillId="0" borderId="0" xfId="0" applyNumberFormat="1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4" borderId="0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3"/>
  <sheetViews>
    <sheetView workbookViewId="0"/>
  </sheetViews>
  <sheetFormatPr defaultRowHeight="13.2" x14ac:dyDescent="0.25"/>
  <cols>
    <col min="1" max="1" width="92.5546875" customWidth="1"/>
  </cols>
  <sheetData>
    <row r="1" spans="1:1" ht="13.8" x14ac:dyDescent="0.25">
      <c r="A1" s="122" t="s">
        <v>91</v>
      </c>
    </row>
    <row r="2" spans="1:1" ht="13.8" x14ac:dyDescent="0.25">
      <c r="A2" s="26"/>
    </row>
    <row r="3" spans="1:1" ht="13.8" x14ac:dyDescent="0.25">
      <c r="A3" s="77" t="s">
        <v>84</v>
      </c>
    </row>
    <row r="4" spans="1:1" ht="13.8" x14ac:dyDescent="0.25">
      <c r="A4" s="78"/>
    </row>
    <row r="5" spans="1:1" ht="13.8" x14ac:dyDescent="0.25">
      <c r="A5" s="26" t="s">
        <v>85</v>
      </c>
    </row>
    <row r="6" spans="1:1" ht="13.8" x14ac:dyDescent="0.25">
      <c r="A6" s="78" t="s">
        <v>51</v>
      </c>
    </row>
    <row r="7" spans="1:1" ht="27.6" x14ac:dyDescent="0.25">
      <c r="A7" s="84" t="s">
        <v>64</v>
      </c>
    </row>
    <row r="8" spans="1:1" ht="13.8" x14ac:dyDescent="0.25">
      <c r="A8" s="79" t="s">
        <v>52</v>
      </c>
    </row>
    <row r="9" spans="1:1" ht="13.8" x14ac:dyDescent="0.25">
      <c r="A9" s="78"/>
    </row>
    <row r="10" spans="1:1" ht="13.8" x14ac:dyDescent="0.25">
      <c r="A10" s="26" t="s">
        <v>86</v>
      </c>
    </row>
    <row r="11" spans="1:1" ht="13.8" x14ac:dyDescent="0.25">
      <c r="A11" s="78" t="s">
        <v>53</v>
      </c>
    </row>
    <row r="12" spans="1:1" ht="27.6" x14ac:dyDescent="0.25">
      <c r="A12" s="84" t="s">
        <v>63</v>
      </c>
    </row>
    <row r="13" spans="1:1" ht="13.8" x14ac:dyDescent="0.25">
      <c r="A13" s="78"/>
    </row>
    <row r="14" spans="1:1" ht="13.8" x14ac:dyDescent="0.25">
      <c r="A14" s="78"/>
    </row>
    <row r="15" spans="1:1" ht="13.8" x14ac:dyDescent="0.25">
      <c r="A15" s="77" t="s">
        <v>87</v>
      </c>
    </row>
    <row r="16" spans="1:1" ht="13.8" x14ac:dyDescent="0.25">
      <c r="A16" s="78"/>
    </row>
    <row r="17" spans="1:1" ht="13.8" x14ac:dyDescent="0.25">
      <c r="A17" s="26" t="s">
        <v>56</v>
      </c>
    </row>
    <row r="18" spans="1:1" ht="27.6" x14ac:dyDescent="0.25">
      <c r="A18" s="83" t="s">
        <v>65</v>
      </c>
    </row>
    <row r="19" spans="1:1" ht="13.8" x14ac:dyDescent="0.25">
      <c r="A19" s="78"/>
    </row>
    <row r="20" spans="1:1" ht="13.8" x14ac:dyDescent="0.25">
      <c r="A20" s="26" t="s">
        <v>57</v>
      </c>
    </row>
    <row r="21" spans="1:1" ht="27.6" x14ac:dyDescent="0.25">
      <c r="A21" s="83" t="s">
        <v>66</v>
      </c>
    </row>
    <row r="22" spans="1:1" ht="13.8" x14ac:dyDescent="0.25">
      <c r="A22" s="78"/>
    </row>
    <row r="23" spans="1:1" ht="13.8" x14ac:dyDescent="0.25">
      <c r="A23" s="26" t="s">
        <v>58</v>
      </c>
    </row>
    <row r="24" spans="1:1" ht="41.4" x14ac:dyDescent="0.25">
      <c r="A24" s="83" t="s">
        <v>67</v>
      </c>
    </row>
    <row r="25" spans="1:1" ht="13.8" x14ac:dyDescent="0.25">
      <c r="A25" s="78"/>
    </row>
    <row r="26" spans="1:1" ht="13.8" x14ac:dyDescent="0.25">
      <c r="A26" s="26" t="s">
        <v>59</v>
      </c>
    </row>
    <row r="27" spans="1:1" ht="27.6" x14ac:dyDescent="0.25">
      <c r="A27" s="83" t="s">
        <v>70</v>
      </c>
    </row>
    <row r="28" spans="1:1" ht="13.8" x14ac:dyDescent="0.25">
      <c r="A28" s="78"/>
    </row>
    <row r="29" spans="1:1" ht="13.8" x14ac:dyDescent="0.25">
      <c r="A29" s="26" t="s">
        <v>60</v>
      </c>
    </row>
    <row r="30" spans="1:1" ht="27.6" x14ac:dyDescent="0.25">
      <c r="A30" s="83" t="s">
        <v>71</v>
      </c>
    </row>
    <row r="31" spans="1:1" ht="13.8" x14ac:dyDescent="0.25">
      <c r="A31" s="83"/>
    </row>
    <row r="32" spans="1:1" ht="13.8" x14ac:dyDescent="0.25">
      <c r="A32" s="82" t="s">
        <v>88</v>
      </c>
    </row>
    <row r="33" spans="1:1" ht="13.8" x14ac:dyDescent="0.25">
      <c r="A33" s="83" t="s">
        <v>89</v>
      </c>
    </row>
    <row r="34" spans="1:1" ht="13.8" x14ac:dyDescent="0.25">
      <c r="A34" s="83"/>
    </row>
    <row r="35" spans="1:1" ht="13.8" x14ac:dyDescent="0.25">
      <c r="A35" s="83"/>
    </row>
    <row r="36" spans="1:1" ht="13.8" x14ac:dyDescent="0.25">
      <c r="A36" s="121" t="s">
        <v>90</v>
      </c>
    </row>
    <row r="37" spans="1:1" ht="15.75" customHeight="1" x14ac:dyDescent="0.25">
      <c r="A37" s="82"/>
    </row>
    <row r="38" spans="1:1" ht="15.75" customHeight="1" x14ac:dyDescent="0.25">
      <c r="A38" s="26" t="s">
        <v>54</v>
      </c>
    </row>
    <row r="39" spans="1:1" ht="30" customHeight="1" x14ac:dyDescent="0.25">
      <c r="A39" s="83" t="s">
        <v>68</v>
      </c>
    </row>
    <row r="40" spans="1:1" ht="15.75" customHeight="1" x14ac:dyDescent="0.25">
      <c r="A40" s="26"/>
    </row>
    <row r="41" spans="1:1" ht="15.75" customHeight="1" x14ac:dyDescent="0.25">
      <c r="A41" s="26" t="s">
        <v>55</v>
      </c>
    </row>
    <row r="42" spans="1:1" ht="29.25" customHeight="1" x14ac:dyDescent="0.25">
      <c r="A42" s="83" t="s">
        <v>69</v>
      </c>
    </row>
    <row r="43" spans="1:1" ht="15.75" customHeight="1" x14ac:dyDescent="0.25">
      <c r="A43" s="82"/>
    </row>
    <row r="44" spans="1:1" ht="13.8" x14ac:dyDescent="0.25">
      <c r="A44" s="78"/>
    </row>
    <row r="45" spans="1:1" ht="13.8" x14ac:dyDescent="0.25">
      <c r="A45" s="77" t="s">
        <v>61</v>
      </c>
    </row>
    <row r="46" spans="1:1" ht="13.8" x14ac:dyDescent="0.25">
      <c r="A46" s="26"/>
    </row>
    <row r="47" spans="1:1" ht="13.8" x14ac:dyDescent="0.25">
      <c r="A47" s="79" t="s">
        <v>62</v>
      </c>
    </row>
    <row r="48" spans="1:1" ht="13.8" x14ac:dyDescent="0.25">
      <c r="A48" s="81"/>
    </row>
    <row r="49" spans="1:1" ht="41.4" x14ac:dyDescent="0.25">
      <c r="A49" s="84" t="s">
        <v>72</v>
      </c>
    </row>
    <row r="50" spans="1:1" ht="13.8" x14ac:dyDescent="0.25">
      <c r="A50" s="80"/>
    </row>
    <row r="51" spans="1:1" ht="27.6" x14ac:dyDescent="0.25">
      <c r="A51" s="84" t="s">
        <v>74</v>
      </c>
    </row>
    <row r="52" spans="1:1" ht="13.8" x14ac:dyDescent="0.25">
      <c r="A52" s="80"/>
    </row>
    <row r="53" spans="1:1" ht="27.6" x14ac:dyDescent="0.25">
      <c r="A53" s="84" t="s">
        <v>73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40"/>
  <sheetViews>
    <sheetView zoomScaleNormal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5" sqref="C5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8.109375" style="1" bestFit="1" customWidth="1"/>
    <col min="5" max="5" width="5.6640625" style="1" customWidth="1"/>
    <col min="6" max="6" width="9.109375" style="1" customWidth="1"/>
    <col min="7" max="7" width="5.6640625" style="1" customWidth="1"/>
    <col min="8" max="8" width="7.88671875" style="1" customWidth="1"/>
    <col min="9" max="9" width="5.6640625" style="1" customWidth="1"/>
    <col min="10" max="10" width="8.109375" style="1" customWidth="1"/>
    <col min="11" max="11" width="5.6640625" style="1" customWidth="1"/>
    <col min="12" max="12" width="8.109375" style="1" customWidth="1"/>
    <col min="13" max="13" width="5.6640625" style="1" customWidth="1"/>
    <col min="14" max="14" width="8.109375" style="1" customWidth="1"/>
    <col min="15" max="15" width="6.33203125" style="1" customWidth="1"/>
    <col min="16" max="16" width="8.109375" style="1" customWidth="1"/>
    <col min="17" max="17" width="6.33203125" style="1" customWidth="1"/>
    <col min="18" max="18" width="8.109375" style="1" customWidth="1"/>
    <col min="19" max="19" width="6.109375" style="1" customWidth="1"/>
    <col min="20" max="20" width="8.44140625" style="1" customWidth="1"/>
    <col min="21" max="21" width="5.33203125" style="1" customWidth="1"/>
    <col min="22" max="22" width="9.109375" style="1" customWidth="1"/>
    <col min="23" max="23" width="5.6640625" style="1" customWidth="1"/>
    <col min="24" max="24" width="8.109375" style="1" customWidth="1"/>
    <col min="25" max="25" width="5.6640625" style="1" customWidth="1"/>
    <col min="26" max="26" width="8.109375" style="1" customWidth="1"/>
    <col min="27" max="27" width="6.5546875" style="3" customWidth="1"/>
    <col min="28" max="28" width="9.109375" style="3"/>
  </cols>
  <sheetData>
    <row r="1" spans="1:28" x14ac:dyDescent="0.25">
      <c r="A1" s="24" t="s">
        <v>116</v>
      </c>
    </row>
    <row r="2" spans="1:28" x14ac:dyDescent="0.25">
      <c r="A2" t="s">
        <v>24</v>
      </c>
    </row>
    <row r="3" spans="1:28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8" ht="13.8" x14ac:dyDescent="0.25">
      <c r="A5" s="26" t="s">
        <v>36</v>
      </c>
      <c r="B5" s="25"/>
      <c r="AA5" s="49"/>
      <c r="AB5" s="49"/>
    </row>
    <row r="6" spans="1:28" ht="13.8" thickBot="1" x14ac:dyDescent="0.3">
      <c r="B6" s="24" t="s">
        <v>111</v>
      </c>
      <c r="C6" s="8">
        <v>185</v>
      </c>
      <c r="E6" s="8">
        <v>196</v>
      </c>
      <c r="G6" s="8">
        <v>197</v>
      </c>
      <c r="I6" s="8">
        <v>190</v>
      </c>
      <c r="K6" s="8">
        <v>181</v>
      </c>
      <c r="M6" s="8">
        <v>121</v>
      </c>
      <c r="O6" s="8">
        <v>197</v>
      </c>
      <c r="Q6" s="8">
        <v>184</v>
      </c>
      <c r="S6" s="8">
        <v>136</v>
      </c>
      <c r="U6" s="8">
        <v>220</v>
      </c>
      <c r="W6" s="6">
        <v>175</v>
      </c>
      <c r="Y6" s="8">
        <v>133</v>
      </c>
      <c r="AA6" s="50">
        <f>C6+E6+G6+I6+K6+M6+O6+Q6+S6+U6+W6+Y6</f>
        <v>2115</v>
      </c>
      <c r="AB6" s="49"/>
    </row>
    <row r="7" spans="1:28" ht="13.8" thickTop="1" x14ac:dyDescent="0.25">
      <c r="B7" s="24" t="s">
        <v>113</v>
      </c>
      <c r="D7" s="4">
        <v>2172.15</v>
      </c>
      <c r="F7" s="4">
        <v>2318.02</v>
      </c>
      <c r="H7" s="4">
        <v>2232.15</v>
      </c>
      <c r="J7" s="4">
        <v>2087.11</v>
      </c>
      <c r="L7" s="4">
        <v>2201.13</v>
      </c>
      <c r="N7" s="4">
        <v>1445.28</v>
      </c>
      <c r="P7" s="4">
        <v>2237.66</v>
      </c>
      <c r="R7" s="4">
        <v>2177.88</v>
      </c>
      <c r="T7" s="4">
        <v>1705.83</v>
      </c>
      <c r="V7" s="4">
        <v>2320.42</v>
      </c>
      <c r="X7" s="4">
        <v>2048.92</v>
      </c>
      <c r="Z7" s="4">
        <v>1679.71</v>
      </c>
      <c r="AA7" s="49"/>
      <c r="AB7" s="51">
        <f>D7+F7+H7+J7+L7+N7+P7+R7+T7+V7+X7+Z7</f>
        <v>24626.259999999995</v>
      </c>
    </row>
    <row r="8" spans="1:28" x14ac:dyDescent="0.25">
      <c r="B8" s="24" t="s">
        <v>114</v>
      </c>
      <c r="D8" s="6">
        <v>277.5</v>
      </c>
      <c r="F8" s="6">
        <v>294</v>
      </c>
      <c r="H8" s="6">
        <v>295.5</v>
      </c>
      <c r="J8" s="6">
        <v>285</v>
      </c>
      <c r="L8" s="6">
        <v>271.5</v>
      </c>
      <c r="N8" s="6">
        <v>181.5</v>
      </c>
      <c r="P8" s="6">
        <v>295.5</v>
      </c>
      <c r="R8" s="6">
        <v>276</v>
      </c>
      <c r="T8" s="6">
        <v>204</v>
      </c>
      <c r="V8" s="6">
        <v>330</v>
      </c>
      <c r="X8" s="6">
        <v>262.5</v>
      </c>
      <c r="Z8" s="6">
        <v>199.5</v>
      </c>
      <c r="AA8" s="49"/>
      <c r="AB8" s="52">
        <f>D8+F8+H8+J8+L8+N8+P8+R8+T8+V8+X8+Z8</f>
        <v>3172.5</v>
      </c>
    </row>
    <row r="9" spans="1:28" ht="13.8" thickBot="1" x14ac:dyDescent="0.3">
      <c r="A9" s="64" t="s">
        <v>38</v>
      </c>
      <c r="B9" s="137"/>
      <c r="C9" s="9"/>
      <c r="D9" s="60">
        <f>SUM(D7:D8)</f>
        <v>2449.65</v>
      </c>
      <c r="E9" s="9"/>
      <c r="F9" s="60">
        <f>SUM(F7:F8)</f>
        <v>2612.02</v>
      </c>
      <c r="G9" s="9"/>
      <c r="H9" s="60">
        <f>SUM(H7:H8)</f>
        <v>2527.65</v>
      </c>
      <c r="I9" s="9"/>
      <c r="J9" s="60">
        <f>SUM(J7:J8)</f>
        <v>2372.11</v>
      </c>
      <c r="K9" s="9"/>
      <c r="L9" s="60">
        <f>SUM(L7:L8)</f>
        <v>2472.63</v>
      </c>
      <c r="M9" s="9"/>
      <c r="N9" s="60">
        <f>SUM(N7:N8)</f>
        <v>1626.78</v>
      </c>
      <c r="O9" s="9"/>
      <c r="P9" s="60">
        <f>SUM(P7:P8)</f>
        <v>2533.16</v>
      </c>
      <c r="Q9" s="9"/>
      <c r="R9" s="60">
        <f>SUM(R7:R8)</f>
        <v>2453.88</v>
      </c>
      <c r="S9" s="9"/>
      <c r="T9" s="60">
        <f>SUM(T7:T8)</f>
        <v>1909.83</v>
      </c>
      <c r="U9" s="9"/>
      <c r="V9" s="60">
        <f>SUM(V7:V8)</f>
        <v>2650.42</v>
      </c>
      <c r="W9" s="9"/>
      <c r="X9" s="60">
        <f>SUM(X7:X8)</f>
        <v>2311.42</v>
      </c>
      <c r="Y9" s="9"/>
      <c r="Z9" s="60">
        <f>SUM(Z7:Z8)</f>
        <v>1879.21</v>
      </c>
      <c r="AA9" s="50"/>
      <c r="AB9" s="58">
        <f>SUM(AB7:AB8)</f>
        <v>27798.759999999995</v>
      </c>
    </row>
    <row r="10" spans="1:28" ht="13.8" thickTop="1" x14ac:dyDescent="0.25">
      <c r="AA10" s="49"/>
      <c r="AB10" s="49"/>
    </row>
    <row r="11" spans="1:28" ht="13.8" x14ac:dyDescent="0.25">
      <c r="A11" s="26" t="s">
        <v>77</v>
      </c>
      <c r="B11" s="25"/>
      <c r="AA11" s="49"/>
      <c r="AB11" s="49"/>
    </row>
    <row r="12" spans="1:28" x14ac:dyDescent="0.25">
      <c r="A12" s="132"/>
      <c r="B12" s="24" t="s">
        <v>108</v>
      </c>
      <c r="C12" s="135">
        <v>113</v>
      </c>
      <c r="D12" s="135">
        <v>3440.94</v>
      </c>
      <c r="E12" s="135">
        <v>101</v>
      </c>
      <c r="F12" s="135">
        <v>2423.2199999999998</v>
      </c>
      <c r="G12" s="135">
        <v>81</v>
      </c>
      <c r="H12" s="135">
        <v>1931.89</v>
      </c>
      <c r="I12" s="135">
        <v>62</v>
      </c>
      <c r="J12" s="135">
        <v>1789.38</v>
      </c>
      <c r="K12" s="135">
        <v>95</v>
      </c>
      <c r="L12" s="135">
        <v>2409.12</v>
      </c>
      <c r="M12" s="135">
        <v>53</v>
      </c>
      <c r="N12" s="135">
        <v>1201.18</v>
      </c>
      <c r="O12" s="135">
        <v>86</v>
      </c>
      <c r="P12" s="135">
        <v>2559.5700000000002</v>
      </c>
      <c r="Q12" s="135">
        <v>88</v>
      </c>
      <c r="R12" s="135">
        <v>2849.27</v>
      </c>
      <c r="S12" s="135">
        <v>56</v>
      </c>
      <c r="T12" s="135">
        <v>1663.84</v>
      </c>
      <c r="U12" s="135">
        <v>118</v>
      </c>
      <c r="V12" s="135">
        <v>3550.88</v>
      </c>
      <c r="W12" s="135">
        <v>77</v>
      </c>
      <c r="X12" s="135">
        <v>2065.9499999999998</v>
      </c>
      <c r="Y12" s="135">
        <v>56</v>
      </c>
      <c r="Z12" s="135">
        <v>2017.34</v>
      </c>
      <c r="AA12" s="51">
        <f t="shared" ref="AA12:AB15" si="0">C12+E12+G12+I12+K12+M12+O12+Q12+S12+U12+W12+Y12</f>
        <v>986</v>
      </c>
      <c r="AB12" s="51">
        <f t="shared" si="0"/>
        <v>27902.58</v>
      </c>
    </row>
    <row r="13" spans="1:28" x14ac:dyDescent="0.25">
      <c r="A13" s="20"/>
      <c r="B13" t="s">
        <v>109</v>
      </c>
      <c r="C13" s="135"/>
      <c r="D13" s="135"/>
      <c r="E13" s="135">
        <v>1</v>
      </c>
      <c r="F13" s="135">
        <v>6.18</v>
      </c>
      <c r="G13" s="135">
        <v>1</v>
      </c>
      <c r="H13" s="135">
        <v>12</v>
      </c>
      <c r="I13" s="135"/>
      <c r="J13" s="135"/>
      <c r="K13" s="135">
        <v>1</v>
      </c>
      <c r="L13" s="135">
        <v>3.56</v>
      </c>
      <c r="M13" s="135"/>
      <c r="N13" s="135"/>
      <c r="O13" s="135">
        <v>2</v>
      </c>
      <c r="P13" s="135">
        <v>42.96</v>
      </c>
      <c r="Q13" s="135">
        <v>1</v>
      </c>
      <c r="R13" s="135">
        <v>25.53</v>
      </c>
      <c r="S13" s="135">
        <v>1</v>
      </c>
      <c r="T13" s="135">
        <v>7.12</v>
      </c>
      <c r="U13" s="135">
        <v>2</v>
      </c>
      <c r="V13" s="135">
        <v>8.74</v>
      </c>
      <c r="W13" s="135">
        <v>1</v>
      </c>
      <c r="X13" s="135">
        <v>8.14</v>
      </c>
      <c r="Y13" s="135"/>
      <c r="Z13" s="135"/>
      <c r="AA13" s="51">
        <f t="shared" si="0"/>
        <v>10</v>
      </c>
      <c r="AB13" s="51">
        <f t="shared" si="0"/>
        <v>114.23</v>
      </c>
    </row>
    <row r="14" spans="1:28" x14ac:dyDescent="0.25">
      <c r="B14" s="19" t="s">
        <v>112</v>
      </c>
      <c r="C14" s="135">
        <v>19</v>
      </c>
      <c r="D14" s="135">
        <v>2150.8000000000002</v>
      </c>
      <c r="E14" s="135">
        <v>19</v>
      </c>
      <c r="F14" s="135">
        <v>1784</v>
      </c>
      <c r="G14" s="135">
        <v>23</v>
      </c>
      <c r="H14" s="135">
        <v>3006</v>
      </c>
      <c r="I14" s="135">
        <v>21</v>
      </c>
      <c r="J14" s="135">
        <v>2161.41</v>
      </c>
      <c r="K14" s="135">
        <v>21</v>
      </c>
      <c r="L14" s="135">
        <v>2256.19</v>
      </c>
      <c r="M14" s="135">
        <v>16</v>
      </c>
      <c r="N14" s="135">
        <v>1295.8</v>
      </c>
      <c r="O14" s="135">
        <v>15</v>
      </c>
      <c r="P14" s="135">
        <v>2535.6</v>
      </c>
      <c r="Q14" s="135">
        <v>11</v>
      </c>
      <c r="R14" s="135">
        <v>1605.7</v>
      </c>
      <c r="S14" s="135">
        <v>10</v>
      </c>
      <c r="T14" s="135">
        <v>1452.5</v>
      </c>
      <c r="U14" s="135">
        <v>22</v>
      </c>
      <c r="V14" s="135">
        <v>2887</v>
      </c>
      <c r="W14" s="135">
        <v>18</v>
      </c>
      <c r="X14" s="135">
        <v>2897.6</v>
      </c>
      <c r="Y14" s="135">
        <v>13</v>
      </c>
      <c r="Z14" s="135">
        <v>2230.1999999999998</v>
      </c>
      <c r="AA14" s="51">
        <f t="shared" si="0"/>
        <v>208</v>
      </c>
      <c r="AB14" s="51">
        <f t="shared" si="0"/>
        <v>26262.799999999999</v>
      </c>
    </row>
    <row r="15" spans="1:28" s="30" customFormat="1" x14ac:dyDescent="0.25">
      <c r="A15" s="129"/>
      <c r="B15" s="130" t="s">
        <v>110</v>
      </c>
      <c r="C15" s="136">
        <v>3</v>
      </c>
      <c r="D15" s="136">
        <v>0</v>
      </c>
      <c r="E15" s="136">
        <v>9</v>
      </c>
      <c r="F15" s="136">
        <v>264</v>
      </c>
      <c r="G15" s="136">
        <v>1</v>
      </c>
      <c r="H15" s="136">
        <v>0</v>
      </c>
      <c r="I15" s="136">
        <v>3</v>
      </c>
      <c r="J15" s="136">
        <v>36</v>
      </c>
      <c r="K15" s="136">
        <v>9</v>
      </c>
      <c r="L15" s="136">
        <v>206</v>
      </c>
      <c r="M15" s="136">
        <v>9</v>
      </c>
      <c r="N15" s="136">
        <v>468</v>
      </c>
      <c r="O15" s="136">
        <v>4</v>
      </c>
      <c r="P15" s="136">
        <v>72</v>
      </c>
      <c r="Q15" s="136">
        <v>8</v>
      </c>
      <c r="R15" s="136">
        <v>76</v>
      </c>
      <c r="S15" s="136">
        <v>3</v>
      </c>
      <c r="T15" s="136">
        <v>28</v>
      </c>
      <c r="U15" s="136">
        <v>3</v>
      </c>
      <c r="V15" s="136">
        <v>32</v>
      </c>
      <c r="W15" s="136">
        <v>4</v>
      </c>
      <c r="X15" s="136">
        <v>0</v>
      </c>
      <c r="Y15" s="136">
        <v>2</v>
      </c>
      <c r="Z15" s="136">
        <v>0</v>
      </c>
      <c r="AA15" s="51">
        <f t="shared" si="0"/>
        <v>58</v>
      </c>
      <c r="AB15" s="51">
        <f t="shared" si="0"/>
        <v>1182</v>
      </c>
    </row>
    <row r="16" spans="1:28" ht="13.8" thickBot="1" x14ac:dyDescent="0.3">
      <c r="A16" s="35" t="s">
        <v>80</v>
      </c>
      <c r="B16" s="35"/>
      <c r="C16" s="28">
        <f t="shared" ref="C16:AB16" si="1">SUM(C12:C15)</f>
        <v>135</v>
      </c>
      <c r="D16" s="60">
        <f t="shared" si="1"/>
        <v>5591.74</v>
      </c>
      <c r="E16" s="28">
        <f t="shared" si="1"/>
        <v>130</v>
      </c>
      <c r="F16" s="60">
        <f t="shared" si="1"/>
        <v>4477.3999999999996</v>
      </c>
      <c r="G16" s="28">
        <f t="shared" si="1"/>
        <v>106</v>
      </c>
      <c r="H16" s="60">
        <f t="shared" si="1"/>
        <v>4949.8900000000003</v>
      </c>
      <c r="I16" s="28">
        <f t="shared" si="1"/>
        <v>86</v>
      </c>
      <c r="J16" s="60">
        <f t="shared" si="1"/>
        <v>3986.79</v>
      </c>
      <c r="K16" s="28">
        <f t="shared" si="1"/>
        <v>126</v>
      </c>
      <c r="L16" s="60">
        <f t="shared" si="1"/>
        <v>4874.87</v>
      </c>
      <c r="M16" s="28">
        <f t="shared" si="1"/>
        <v>78</v>
      </c>
      <c r="N16" s="60">
        <f t="shared" si="1"/>
        <v>2964.98</v>
      </c>
      <c r="O16" s="28">
        <f t="shared" si="1"/>
        <v>107</v>
      </c>
      <c r="P16" s="60">
        <f t="shared" si="1"/>
        <v>5210.13</v>
      </c>
      <c r="Q16" s="28">
        <f t="shared" si="1"/>
        <v>108</v>
      </c>
      <c r="R16" s="60">
        <f t="shared" si="1"/>
        <v>4556.5</v>
      </c>
      <c r="S16" s="28">
        <f t="shared" si="1"/>
        <v>70</v>
      </c>
      <c r="T16" s="60">
        <f t="shared" si="1"/>
        <v>3151.46</v>
      </c>
      <c r="U16" s="28">
        <f t="shared" si="1"/>
        <v>145</v>
      </c>
      <c r="V16" s="60">
        <f t="shared" si="1"/>
        <v>6478.62</v>
      </c>
      <c r="W16" s="28">
        <f t="shared" si="1"/>
        <v>100</v>
      </c>
      <c r="X16" s="60">
        <f t="shared" si="1"/>
        <v>4971.6899999999996</v>
      </c>
      <c r="Y16" s="28">
        <f t="shared" si="1"/>
        <v>71</v>
      </c>
      <c r="Z16" s="60">
        <f t="shared" si="1"/>
        <v>4247.54</v>
      </c>
      <c r="AA16" s="53">
        <f t="shared" si="1"/>
        <v>1262</v>
      </c>
      <c r="AB16" s="54">
        <f t="shared" si="1"/>
        <v>55461.61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3</v>
      </c>
      <c r="D22" s="17">
        <v>1393.8</v>
      </c>
      <c r="E22" s="17">
        <v>5</v>
      </c>
      <c r="F22" s="17">
        <v>2149.64</v>
      </c>
      <c r="G22" s="17">
        <v>6</v>
      </c>
      <c r="H22" s="17">
        <v>2379.0100000000002</v>
      </c>
      <c r="I22" s="17">
        <v>4</v>
      </c>
      <c r="J22" s="17">
        <v>704.15</v>
      </c>
      <c r="K22" s="17">
        <v>4</v>
      </c>
      <c r="L22" s="17">
        <v>1990.23</v>
      </c>
      <c r="M22" s="17"/>
      <c r="N22" s="17"/>
      <c r="O22" s="17">
        <v>3</v>
      </c>
      <c r="P22" s="17">
        <v>959.5</v>
      </c>
      <c r="Q22" s="17">
        <v>3</v>
      </c>
      <c r="R22" s="17">
        <v>1394.01</v>
      </c>
      <c r="S22" s="17">
        <v>7</v>
      </c>
      <c r="T22" s="17">
        <v>3112.52</v>
      </c>
      <c r="U22" s="17">
        <v>4</v>
      </c>
      <c r="V22" s="17">
        <v>1197.5</v>
      </c>
      <c r="W22" s="17">
        <v>6</v>
      </c>
      <c r="X22" s="17">
        <v>3167.14</v>
      </c>
      <c r="Y22" s="17">
        <v>2</v>
      </c>
      <c r="Z22" s="17">
        <v>805.35</v>
      </c>
      <c r="AA22" s="51">
        <f t="shared" si="2"/>
        <v>47</v>
      </c>
      <c r="AB22" s="51">
        <f t="shared" si="2"/>
        <v>19252.849999999999</v>
      </c>
    </row>
    <row r="23" spans="1:30" x14ac:dyDescent="0.25">
      <c r="B23" s="24" t="s">
        <v>45</v>
      </c>
      <c r="C23" s="17">
        <v>2</v>
      </c>
      <c r="D23" s="17">
        <v>962.35</v>
      </c>
      <c r="E23" s="17">
        <v>3</v>
      </c>
      <c r="F23" s="17">
        <v>981.35</v>
      </c>
      <c r="G23" s="17">
        <v>3</v>
      </c>
      <c r="H23" s="17">
        <v>862.2</v>
      </c>
      <c r="I23" s="17">
        <v>1</v>
      </c>
      <c r="J23" s="17">
        <v>175.1</v>
      </c>
      <c r="K23" s="17">
        <v>2</v>
      </c>
      <c r="L23" s="17">
        <v>800.1</v>
      </c>
      <c r="M23" s="17">
        <v>1</v>
      </c>
      <c r="N23" s="17">
        <v>412.7</v>
      </c>
      <c r="O23" s="17">
        <v>3</v>
      </c>
      <c r="P23" s="17">
        <v>1137.1600000000001</v>
      </c>
      <c r="Q23" s="17">
        <v>3</v>
      </c>
      <c r="R23" s="17">
        <v>870.11</v>
      </c>
      <c r="S23" s="17">
        <v>2</v>
      </c>
      <c r="T23" s="17">
        <v>721.45</v>
      </c>
      <c r="U23" s="17">
        <v>2</v>
      </c>
      <c r="V23" s="17">
        <v>606.08000000000004</v>
      </c>
      <c r="W23" s="17">
        <v>3</v>
      </c>
      <c r="X23" s="17">
        <v>1165.05</v>
      </c>
      <c r="Y23" s="17">
        <v>2</v>
      </c>
      <c r="Z23" s="17">
        <v>1825.9</v>
      </c>
      <c r="AA23" s="51">
        <f t="shared" si="2"/>
        <v>27</v>
      </c>
      <c r="AB23" s="51">
        <f t="shared" si="2"/>
        <v>10519.55</v>
      </c>
    </row>
    <row r="24" spans="1:30" x14ac:dyDescent="0.25">
      <c r="A24" s="30"/>
      <c r="B24" s="31" t="s">
        <v>46</v>
      </c>
      <c r="C24" s="8">
        <v>1</v>
      </c>
      <c r="D24" s="8">
        <v>771.2</v>
      </c>
      <c r="E24" s="8">
        <v>1</v>
      </c>
      <c r="F24" s="8">
        <v>432.27</v>
      </c>
      <c r="G24" s="8"/>
      <c r="H24" s="8"/>
      <c r="I24" s="8"/>
      <c r="J24" s="8"/>
      <c r="K24" s="4"/>
      <c r="L24" s="4"/>
      <c r="M24" s="4"/>
      <c r="N24" s="4"/>
      <c r="O24" s="4">
        <v>1</v>
      </c>
      <c r="P24" s="4">
        <v>569.41999999999996</v>
      </c>
      <c r="Q24" s="4"/>
      <c r="R24" s="4"/>
      <c r="S24" s="4">
        <v>1</v>
      </c>
      <c r="T24" s="4">
        <v>444.82</v>
      </c>
      <c r="U24" s="4"/>
      <c r="V24" s="4"/>
      <c r="W24" s="4"/>
      <c r="X24" s="4"/>
      <c r="Y24" s="4">
        <v>2</v>
      </c>
      <c r="Z24" s="4">
        <v>1829.12</v>
      </c>
      <c r="AA24" s="51">
        <f t="shared" si="2"/>
        <v>6</v>
      </c>
      <c r="AB24" s="51">
        <f t="shared" si="2"/>
        <v>4046.83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6</v>
      </c>
      <c r="D25" s="60">
        <f t="shared" si="3"/>
        <v>3127.3500000000004</v>
      </c>
      <c r="E25" s="28">
        <f t="shared" si="3"/>
        <v>9</v>
      </c>
      <c r="F25" s="60">
        <f t="shared" si="3"/>
        <v>3563.2599999999998</v>
      </c>
      <c r="G25" s="28">
        <f t="shared" si="3"/>
        <v>9</v>
      </c>
      <c r="H25" s="60">
        <f t="shared" si="3"/>
        <v>3241.21</v>
      </c>
      <c r="I25" s="28">
        <f t="shared" si="3"/>
        <v>5</v>
      </c>
      <c r="J25" s="60">
        <f t="shared" si="3"/>
        <v>879.25</v>
      </c>
      <c r="K25" s="65">
        <f t="shared" si="3"/>
        <v>6</v>
      </c>
      <c r="L25" s="73">
        <f t="shared" si="3"/>
        <v>2790.33</v>
      </c>
      <c r="M25" s="65">
        <f t="shared" si="3"/>
        <v>1</v>
      </c>
      <c r="N25" s="73">
        <f t="shared" si="3"/>
        <v>412.7</v>
      </c>
      <c r="O25" s="65">
        <f t="shared" si="3"/>
        <v>7</v>
      </c>
      <c r="P25" s="73">
        <f t="shared" si="3"/>
        <v>2666.08</v>
      </c>
      <c r="Q25" s="65">
        <f t="shared" si="3"/>
        <v>6</v>
      </c>
      <c r="R25" s="73">
        <f t="shared" si="3"/>
        <v>2264.12</v>
      </c>
      <c r="S25" s="65">
        <f t="shared" si="3"/>
        <v>10</v>
      </c>
      <c r="T25" s="73">
        <f t="shared" si="3"/>
        <v>4278.79</v>
      </c>
      <c r="U25" s="65">
        <f t="shared" si="3"/>
        <v>6</v>
      </c>
      <c r="V25" s="73">
        <f t="shared" si="3"/>
        <v>1803.58</v>
      </c>
      <c r="W25" s="65">
        <f t="shared" si="3"/>
        <v>9</v>
      </c>
      <c r="X25" s="73">
        <f t="shared" si="3"/>
        <v>4332.1899999999996</v>
      </c>
      <c r="Y25" s="65">
        <f t="shared" si="3"/>
        <v>6</v>
      </c>
      <c r="Z25" s="73">
        <f t="shared" si="3"/>
        <v>4460.37</v>
      </c>
      <c r="AA25" s="53">
        <f t="shared" si="3"/>
        <v>80</v>
      </c>
      <c r="AB25" s="54">
        <f t="shared" si="3"/>
        <v>33819.229999999996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141</v>
      </c>
      <c r="D27" s="74">
        <f t="shared" si="4"/>
        <v>8719.09</v>
      </c>
      <c r="E27" s="62">
        <f t="shared" si="4"/>
        <v>139</v>
      </c>
      <c r="F27" s="74">
        <f t="shared" si="4"/>
        <v>8040.66</v>
      </c>
      <c r="G27" s="62">
        <f t="shared" si="4"/>
        <v>115</v>
      </c>
      <c r="H27" s="74">
        <f t="shared" si="4"/>
        <v>8191.1</v>
      </c>
      <c r="I27" s="62">
        <f t="shared" si="4"/>
        <v>91</v>
      </c>
      <c r="J27" s="74">
        <f t="shared" si="4"/>
        <v>4866.04</v>
      </c>
      <c r="K27" s="62">
        <f t="shared" si="4"/>
        <v>132</v>
      </c>
      <c r="L27" s="74">
        <f t="shared" si="4"/>
        <v>7665.2</v>
      </c>
      <c r="M27" s="62">
        <f t="shared" si="4"/>
        <v>79</v>
      </c>
      <c r="N27" s="74">
        <f t="shared" si="4"/>
        <v>3377.68</v>
      </c>
      <c r="O27" s="62">
        <f t="shared" si="4"/>
        <v>114</v>
      </c>
      <c r="P27" s="74">
        <f t="shared" si="4"/>
        <v>7876.21</v>
      </c>
      <c r="Q27" s="62">
        <f t="shared" si="4"/>
        <v>114</v>
      </c>
      <c r="R27" s="74">
        <f t="shared" si="4"/>
        <v>6820.62</v>
      </c>
      <c r="S27" s="62">
        <f t="shared" si="4"/>
        <v>80</v>
      </c>
      <c r="T27" s="74">
        <f t="shared" si="4"/>
        <v>7430.25</v>
      </c>
      <c r="U27" s="62">
        <f t="shared" si="4"/>
        <v>151</v>
      </c>
      <c r="V27" s="74">
        <f t="shared" si="4"/>
        <v>8282.2000000000007</v>
      </c>
      <c r="W27" s="62">
        <f t="shared" si="4"/>
        <v>109</v>
      </c>
      <c r="X27" s="74">
        <f t="shared" si="4"/>
        <v>9303.8799999999992</v>
      </c>
      <c r="Y27" s="62">
        <f t="shared" si="4"/>
        <v>77</v>
      </c>
      <c r="Z27" s="74">
        <f t="shared" si="4"/>
        <v>8707.91</v>
      </c>
      <c r="AA27" s="123">
        <f t="shared" si="4"/>
        <v>1342</v>
      </c>
      <c r="AB27" s="124">
        <f t="shared" si="4"/>
        <v>89280.84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2.75" customHeight="1" x14ac:dyDescent="0.25">
      <c r="A29" s="25" t="s">
        <v>81</v>
      </c>
      <c r="B29" s="61"/>
      <c r="C29" s="61"/>
      <c r="D29" s="88">
        <v>78712.06</v>
      </c>
      <c r="E29" s="61"/>
      <c r="F29" s="88">
        <v>65816.27</v>
      </c>
      <c r="G29" s="61"/>
      <c r="H29" s="88">
        <v>54817.54</v>
      </c>
      <c r="I29" s="61"/>
      <c r="J29" s="88">
        <v>64175.519999999997</v>
      </c>
      <c r="K29" s="61"/>
      <c r="L29" s="88">
        <v>71885.48</v>
      </c>
      <c r="M29" s="61"/>
      <c r="N29" s="88">
        <v>35085.949999999997</v>
      </c>
      <c r="O29" s="61"/>
      <c r="P29" s="88">
        <v>60459.8</v>
      </c>
      <c r="Q29" s="61"/>
      <c r="R29" s="88">
        <v>67814.33</v>
      </c>
      <c r="S29" s="61"/>
      <c r="T29" s="88">
        <v>46389.03</v>
      </c>
      <c r="U29" s="61"/>
      <c r="V29" s="88">
        <v>86617.74</v>
      </c>
      <c r="W29" s="61"/>
      <c r="X29" s="88">
        <v>63927.360000000001</v>
      </c>
      <c r="Y29" s="61"/>
      <c r="Z29" s="88">
        <v>42988.72</v>
      </c>
      <c r="AA29" s="86"/>
      <c r="AB29" s="59">
        <f>D29+F29+H29+J29+L29+N29+P29+R29+T29+V29+X29+Z29</f>
        <v>738689.79999999993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0.11077197064846227</v>
      </c>
      <c r="E30" s="29"/>
      <c r="F30" s="108">
        <f>F27/F29</f>
        <v>0.12216827237398897</v>
      </c>
      <c r="G30" s="29"/>
      <c r="H30" s="108">
        <f>H27/H29</f>
        <v>0.14942480089402041</v>
      </c>
      <c r="I30" s="29"/>
      <c r="J30" s="108">
        <f>J27/J29</f>
        <v>7.5823927877795155E-2</v>
      </c>
      <c r="K30" s="29"/>
      <c r="L30" s="108">
        <f>L27/L29</f>
        <v>0.10663071318435935</v>
      </c>
      <c r="M30" s="29"/>
      <c r="N30" s="108">
        <f>N27/N29</f>
        <v>9.6268734350929655E-2</v>
      </c>
      <c r="O30" s="29"/>
      <c r="P30" s="108">
        <f>P27/P29</f>
        <v>0.13027185005573952</v>
      </c>
      <c r="Q30" s="29"/>
      <c r="R30" s="108">
        <f>R27/R29</f>
        <v>0.10057785721690386</v>
      </c>
      <c r="S30" s="29"/>
      <c r="T30" s="108">
        <f>T27/T29</f>
        <v>0.16017256666069543</v>
      </c>
      <c r="U30" s="29"/>
      <c r="V30" s="108">
        <f>V27/V29</f>
        <v>9.5617826094285083E-2</v>
      </c>
      <c r="W30" s="29"/>
      <c r="X30" s="108">
        <f>X27/X29</f>
        <v>0.14553831098296566</v>
      </c>
      <c r="Y30" s="29"/>
      <c r="Z30" s="108">
        <f>Z27/Z29</f>
        <v>0.20256267225448907</v>
      </c>
      <c r="AA30" s="125"/>
      <c r="AB30" s="126">
        <f>AB27/AB29</f>
        <v>0.12086377800262033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80</v>
      </c>
      <c r="D33" s="17">
        <v>1488</v>
      </c>
      <c r="E33" s="17">
        <v>56</v>
      </c>
      <c r="F33" s="17">
        <v>1272</v>
      </c>
      <c r="G33" s="17">
        <v>80</v>
      </c>
      <c r="H33" s="17">
        <v>533.84</v>
      </c>
      <c r="I33" s="17">
        <v>105</v>
      </c>
      <c r="J33" s="17">
        <v>1742.15</v>
      </c>
      <c r="K33" s="17">
        <v>89</v>
      </c>
      <c r="L33" s="17">
        <v>1160.68</v>
      </c>
      <c r="M33" s="17">
        <v>76</v>
      </c>
      <c r="N33" s="17">
        <v>1274.07</v>
      </c>
      <c r="O33" s="17">
        <v>81</v>
      </c>
      <c r="P33" s="117">
        <v>1072.5</v>
      </c>
      <c r="Q33" s="17">
        <v>72</v>
      </c>
      <c r="R33" s="117">
        <v>1258.3800000000001</v>
      </c>
      <c r="S33" s="17">
        <v>81</v>
      </c>
      <c r="T33" s="117">
        <v>755.24</v>
      </c>
      <c r="U33" s="17">
        <v>111</v>
      </c>
      <c r="V33" s="117">
        <v>438.16</v>
      </c>
      <c r="W33" s="17">
        <v>78</v>
      </c>
      <c r="X33" s="117">
        <v>2093.88</v>
      </c>
      <c r="Y33" s="17">
        <v>83</v>
      </c>
      <c r="Z33" s="117">
        <v>2101.0300000000002</v>
      </c>
      <c r="AA33" s="51">
        <f>C33+E33+G33+I33+K33+M33+O33+Q33+S33+U33+W33+Y33</f>
        <v>992</v>
      </c>
      <c r="AB33" s="119">
        <f>D33+F33+H33+J33+L33+N33+P33+R33+T33+V33+X33+Z33</f>
        <v>15189.929999999998</v>
      </c>
    </row>
    <row r="34" spans="1:32" x14ac:dyDescent="0.25">
      <c r="A34" s="30"/>
      <c r="B34" s="31" t="s">
        <v>41</v>
      </c>
      <c r="C34" s="96">
        <v>37</v>
      </c>
      <c r="D34" s="96">
        <v>1828.06</v>
      </c>
      <c r="E34" s="96">
        <v>37</v>
      </c>
      <c r="F34" s="96">
        <v>1057.9000000000001</v>
      </c>
      <c r="G34" s="96">
        <v>40</v>
      </c>
      <c r="H34" s="96">
        <v>238.53</v>
      </c>
      <c r="I34" s="96">
        <v>55</v>
      </c>
      <c r="J34" s="96">
        <v>864.21</v>
      </c>
      <c r="K34" s="96">
        <v>25</v>
      </c>
      <c r="L34" s="96">
        <v>529.6</v>
      </c>
      <c r="M34" s="96">
        <v>37</v>
      </c>
      <c r="N34" s="96">
        <v>826.51</v>
      </c>
      <c r="O34" s="96">
        <v>23</v>
      </c>
      <c r="P34" s="118">
        <v>417.61</v>
      </c>
      <c r="Q34" s="96">
        <v>31</v>
      </c>
      <c r="R34" s="118">
        <v>1059.2</v>
      </c>
      <c r="S34" s="96">
        <v>35</v>
      </c>
      <c r="T34" s="118">
        <v>1066.67</v>
      </c>
      <c r="U34" s="96">
        <v>42</v>
      </c>
      <c r="V34" s="118">
        <v>1346.53</v>
      </c>
      <c r="W34" s="96">
        <v>44</v>
      </c>
      <c r="X34" s="118">
        <v>836.93</v>
      </c>
      <c r="Y34" s="96">
        <v>31</v>
      </c>
      <c r="Z34" s="118">
        <v>2458.58</v>
      </c>
      <c r="AA34" s="51">
        <f>C34+E34+G34+I34+K34+M34+O34+Q34+S34+U34+W34+Y34</f>
        <v>437</v>
      </c>
      <c r="AB34" s="119">
        <f>D34+F34+H34+J34+L34+N34+P34+R34+T34+V34+X34+Z34</f>
        <v>12530.33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117</v>
      </c>
      <c r="D35" s="120">
        <f t="shared" si="5"/>
        <v>3316.06</v>
      </c>
      <c r="E35" s="66">
        <f t="shared" si="5"/>
        <v>93</v>
      </c>
      <c r="F35" s="120">
        <f t="shared" si="5"/>
        <v>2329.9</v>
      </c>
      <c r="G35" s="66">
        <f t="shared" si="5"/>
        <v>120</v>
      </c>
      <c r="H35" s="120">
        <f t="shared" si="5"/>
        <v>772.37</v>
      </c>
      <c r="I35" s="66">
        <f t="shared" si="5"/>
        <v>160</v>
      </c>
      <c r="J35" s="120">
        <f t="shared" si="5"/>
        <v>2606.36</v>
      </c>
      <c r="K35" s="66">
        <f t="shared" si="5"/>
        <v>114</v>
      </c>
      <c r="L35" s="120">
        <f t="shared" si="5"/>
        <v>1690.2800000000002</v>
      </c>
      <c r="M35" s="66">
        <f t="shared" si="5"/>
        <v>113</v>
      </c>
      <c r="N35" s="120">
        <f t="shared" si="5"/>
        <v>2100.58</v>
      </c>
      <c r="O35" s="66">
        <f t="shared" ref="O35:AB35" si="6">SUM(O33:O34)</f>
        <v>104</v>
      </c>
      <c r="P35" s="120">
        <f t="shared" si="6"/>
        <v>1490.1100000000001</v>
      </c>
      <c r="Q35" s="66">
        <f t="shared" si="6"/>
        <v>103</v>
      </c>
      <c r="R35" s="120">
        <f t="shared" si="6"/>
        <v>2317.58</v>
      </c>
      <c r="S35" s="66">
        <f t="shared" si="6"/>
        <v>116</v>
      </c>
      <c r="T35" s="120">
        <f t="shared" si="6"/>
        <v>1821.91</v>
      </c>
      <c r="U35" s="66">
        <f t="shared" si="6"/>
        <v>153</v>
      </c>
      <c r="V35" s="120">
        <f t="shared" si="6"/>
        <v>1784.69</v>
      </c>
      <c r="W35" s="66">
        <f t="shared" si="6"/>
        <v>122</v>
      </c>
      <c r="X35" s="120">
        <f t="shared" si="6"/>
        <v>2930.81</v>
      </c>
      <c r="Y35" s="66">
        <f t="shared" si="6"/>
        <v>114</v>
      </c>
      <c r="Z35" s="120">
        <f t="shared" si="6"/>
        <v>4559.6100000000006</v>
      </c>
      <c r="AA35" s="53">
        <f t="shared" si="6"/>
        <v>1429</v>
      </c>
      <c r="AB35" s="54">
        <f t="shared" si="6"/>
        <v>27720.26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9585.5</v>
      </c>
      <c r="E37" s="72"/>
      <c r="F37" s="116">
        <f>F16+F25+F35-F9</f>
        <v>7758.5399999999991</v>
      </c>
      <c r="G37" s="72"/>
      <c r="H37" s="116">
        <f>H16+H25+H34-H9</f>
        <v>5901.9800000000014</v>
      </c>
      <c r="I37" s="72"/>
      <c r="J37" s="116">
        <f>J16+J25+J35-J9</f>
        <v>5100.2899999999991</v>
      </c>
      <c r="K37" s="72"/>
      <c r="L37" s="116">
        <f>L16+L25+L35-L9</f>
        <v>6882.8499999999995</v>
      </c>
      <c r="M37" s="72"/>
      <c r="N37" s="116">
        <f>N16+N25+N35-N9</f>
        <v>3851.4800000000005</v>
      </c>
      <c r="O37" s="72"/>
      <c r="P37" s="116">
        <f>P16+P25+P35-P9</f>
        <v>6833.16</v>
      </c>
      <c r="Q37" s="72"/>
      <c r="R37" s="116">
        <f>R16+R25+R35-R9</f>
        <v>6684.3200000000006</v>
      </c>
      <c r="S37" s="72"/>
      <c r="T37" s="116">
        <f>T16+T25+T35-T9</f>
        <v>7342.33</v>
      </c>
      <c r="U37" s="72"/>
      <c r="V37" s="116">
        <f>V16+V25+V35-V9</f>
        <v>7416.4700000000012</v>
      </c>
      <c r="W37" s="72"/>
      <c r="X37" s="116">
        <f>X16+X25+X35-X9</f>
        <v>9923.2699999999986</v>
      </c>
      <c r="Y37" s="72"/>
      <c r="Z37" s="116">
        <f>Z16+Z25+Z35-Z9</f>
        <v>11388.310000000001</v>
      </c>
      <c r="AA37" s="72"/>
      <c r="AB37" s="116">
        <f>AB16+AB25+AB35-AB9</f>
        <v>89202.34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O3:P3"/>
    <mergeCell ref="Q3:R3"/>
    <mergeCell ref="AA3:AB3"/>
    <mergeCell ref="S3:T3"/>
    <mergeCell ref="U3:V3"/>
    <mergeCell ref="W3:X3"/>
    <mergeCell ref="Y3:Z3"/>
    <mergeCell ref="M3:N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55" orientation="landscape" r:id="rId1"/>
  <headerFooter alignWithMargins="0">
    <oddFooter>&amp;L&amp;F&amp;RPrepared by Kathy Adair
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40"/>
  <sheetViews>
    <sheetView zoomScaleNormal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5" sqref="C5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8.109375" style="1" bestFit="1" customWidth="1"/>
    <col min="5" max="5" width="5.6640625" style="1" customWidth="1"/>
    <col min="6" max="6" width="8.109375" style="1" customWidth="1"/>
    <col min="7" max="7" width="5.6640625" style="1" customWidth="1"/>
    <col min="8" max="8" width="7.88671875" style="1" customWidth="1"/>
    <col min="9" max="9" width="5.6640625" style="1" customWidth="1"/>
    <col min="10" max="10" width="8.109375" style="1" customWidth="1"/>
    <col min="11" max="11" width="5.6640625" style="1" customWidth="1"/>
    <col min="12" max="12" width="8.109375" style="1" customWidth="1"/>
    <col min="13" max="13" width="5.6640625" style="1" customWidth="1"/>
    <col min="14" max="14" width="8.109375" style="1" customWidth="1"/>
    <col min="15" max="15" width="6.33203125" style="1" customWidth="1"/>
    <col min="16" max="16" width="8.109375" style="1" customWidth="1"/>
    <col min="17" max="17" width="6.33203125" style="1" customWidth="1"/>
    <col min="18" max="18" width="8.109375" style="1" customWidth="1"/>
    <col min="19" max="19" width="6.109375" style="1" customWidth="1"/>
    <col min="20" max="20" width="8.109375" style="1" customWidth="1"/>
    <col min="21" max="21" width="5.33203125" style="1" customWidth="1"/>
    <col min="22" max="22" width="8.109375" style="1" customWidth="1"/>
    <col min="23" max="23" width="4.109375" style="1" customWidth="1"/>
    <col min="24" max="24" width="8.109375" style="1" customWidth="1"/>
    <col min="25" max="25" width="6.109375" style="1" customWidth="1"/>
    <col min="26" max="26" width="8.109375" style="1" customWidth="1"/>
    <col min="27" max="27" width="6.33203125" style="3" customWidth="1"/>
    <col min="28" max="28" width="9.109375" style="3" bestFit="1" customWidth="1"/>
  </cols>
  <sheetData>
    <row r="1" spans="1:28" x14ac:dyDescent="0.25">
      <c r="A1" s="24" t="s">
        <v>116</v>
      </c>
    </row>
    <row r="2" spans="1:28" x14ac:dyDescent="0.25">
      <c r="A2" t="s">
        <v>25</v>
      </c>
    </row>
    <row r="3" spans="1:28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8" ht="13.8" x14ac:dyDescent="0.25">
      <c r="A5" s="26" t="s">
        <v>36</v>
      </c>
      <c r="B5" s="25"/>
      <c r="AA5" s="49"/>
      <c r="AB5" s="49"/>
    </row>
    <row r="6" spans="1:28" ht="13.8" thickBot="1" x14ac:dyDescent="0.3">
      <c r="B6" s="24" t="s">
        <v>111</v>
      </c>
      <c r="C6" s="8">
        <v>111</v>
      </c>
      <c r="E6" s="8">
        <v>159</v>
      </c>
      <c r="G6" s="8">
        <v>89</v>
      </c>
      <c r="I6" s="8">
        <v>102</v>
      </c>
      <c r="K6" s="8">
        <v>88</v>
      </c>
      <c r="M6" s="8">
        <v>46</v>
      </c>
      <c r="O6" s="8">
        <v>120</v>
      </c>
      <c r="Q6" s="8">
        <v>78</v>
      </c>
      <c r="S6" s="8">
        <v>133</v>
      </c>
      <c r="U6" s="8">
        <v>128</v>
      </c>
      <c r="W6" s="6">
        <v>78</v>
      </c>
      <c r="Y6" s="8">
        <v>75</v>
      </c>
      <c r="AA6" s="50">
        <f>C6+E6+G6+I6+K6+M6+O6+Q6+S6+U6+W6+Y6</f>
        <v>1207</v>
      </c>
      <c r="AB6" s="49"/>
    </row>
    <row r="7" spans="1:28" ht="13.8" thickTop="1" x14ac:dyDescent="0.25">
      <c r="B7" s="24" t="s">
        <v>113</v>
      </c>
      <c r="D7" s="4">
        <v>1145</v>
      </c>
      <c r="F7" s="4">
        <v>1612.62</v>
      </c>
      <c r="H7" s="4">
        <v>819.05</v>
      </c>
      <c r="J7" s="4">
        <v>981.41</v>
      </c>
      <c r="L7" s="4">
        <v>921.64</v>
      </c>
      <c r="N7" s="4">
        <v>463.32</v>
      </c>
      <c r="P7" s="4">
        <v>1224.07</v>
      </c>
      <c r="R7" s="4">
        <v>869.79</v>
      </c>
      <c r="T7" s="4">
        <v>1303.49</v>
      </c>
      <c r="V7" s="4">
        <v>1370.89</v>
      </c>
      <c r="X7" s="4">
        <v>821.42</v>
      </c>
      <c r="Z7" s="4">
        <v>780.38</v>
      </c>
      <c r="AA7" s="49"/>
      <c r="AB7" s="51">
        <f>D7+F7+H7+J7+L7+N7+P7+R7+T7+V7+X7+Z7</f>
        <v>12313.079999999998</v>
      </c>
    </row>
    <row r="8" spans="1:28" x14ac:dyDescent="0.25">
      <c r="B8" s="24" t="s">
        <v>114</v>
      </c>
      <c r="D8" s="6">
        <v>166.5</v>
      </c>
      <c r="F8" s="6">
        <v>238.5</v>
      </c>
      <c r="H8" s="6">
        <v>133.5</v>
      </c>
      <c r="J8" s="6">
        <v>153</v>
      </c>
      <c r="L8" s="6">
        <v>132</v>
      </c>
      <c r="N8" s="6">
        <v>69</v>
      </c>
      <c r="P8" s="6">
        <v>180</v>
      </c>
      <c r="R8" s="6">
        <v>117</v>
      </c>
      <c r="T8" s="6">
        <v>199.5</v>
      </c>
      <c r="V8" s="6">
        <v>192</v>
      </c>
      <c r="X8" s="6">
        <v>117</v>
      </c>
      <c r="Z8" s="6">
        <v>112.5</v>
      </c>
      <c r="AA8" s="49"/>
      <c r="AB8" s="52">
        <f>D8+F8+H8+J8+L8+N8+P8+R8+T8+V8+X8+Z8</f>
        <v>1810.5</v>
      </c>
    </row>
    <row r="9" spans="1:28" ht="13.8" thickBot="1" x14ac:dyDescent="0.3">
      <c r="A9" s="64" t="s">
        <v>38</v>
      </c>
      <c r="B9" s="137"/>
      <c r="C9" s="9"/>
      <c r="D9" s="60">
        <f>SUM(D7:D8)</f>
        <v>1311.5</v>
      </c>
      <c r="E9" s="9"/>
      <c r="F9" s="60">
        <f>SUM(F7:F8)</f>
        <v>1851.12</v>
      </c>
      <c r="G9" s="9"/>
      <c r="H9" s="60">
        <f>SUM(H7:H8)</f>
        <v>952.55</v>
      </c>
      <c r="I9" s="9"/>
      <c r="J9" s="60">
        <f>SUM(J7:J8)</f>
        <v>1134.4099999999999</v>
      </c>
      <c r="K9" s="9"/>
      <c r="L9" s="60">
        <f>SUM(L7:L8)</f>
        <v>1053.6399999999999</v>
      </c>
      <c r="M9" s="9"/>
      <c r="N9" s="60">
        <f>SUM(N7:N8)</f>
        <v>532.31999999999994</v>
      </c>
      <c r="O9" s="9"/>
      <c r="P9" s="60">
        <f>SUM(P7:P8)</f>
        <v>1404.07</v>
      </c>
      <c r="Q9" s="9"/>
      <c r="R9" s="60">
        <f>SUM(R7:R8)</f>
        <v>986.79</v>
      </c>
      <c r="S9" s="9"/>
      <c r="T9" s="60">
        <f>SUM(T7:T8)</f>
        <v>1502.99</v>
      </c>
      <c r="U9" s="9"/>
      <c r="V9" s="60">
        <f>SUM(V7:V8)</f>
        <v>1562.89</v>
      </c>
      <c r="W9" s="9"/>
      <c r="X9" s="60">
        <f>SUM(X7:X8)</f>
        <v>938.42</v>
      </c>
      <c r="Y9" s="9"/>
      <c r="Z9" s="60">
        <f>SUM(Z7:Z8)</f>
        <v>892.88</v>
      </c>
      <c r="AA9" s="50"/>
      <c r="AB9" s="58">
        <f>SUM(AB7:AB8)</f>
        <v>14123.579999999998</v>
      </c>
    </row>
    <row r="10" spans="1:28" ht="13.8" thickTop="1" x14ac:dyDescent="0.25">
      <c r="AA10" s="49"/>
      <c r="AB10" s="49"/>
    </row>
    <row r="11" spans="1:28" ht="13.8" x14ac:dyDescent="0.25">
      <c r="A11" s="26" t="s">
        <v>77</v>
      </c>
      <c r="B11" s="25"/>
      <c r="AA11" s="49"/>
      <c r="AB11" s="49"/>
    </row>
    <row r="12" spans="1:28" x14ac:dyDescent="0.25">
      <c r="A12" s="132"/>
      <c r="B12" s="24" t="s">
        <v>108</v>
      </c>
      <c r="C12" s="135">
        <v>71</v>
      </c>
      <c r="D12" s="135">
        <v>1675.35</v>
      </c>
      <c r="E12" s="135">
        <v>98</v>
      </c>
      <c r="F12" s="135">
        <v>2917.25</v>
      </c>
      <c r="G12" s="135">
        <v>43</v>
      </c>
      <c r="H12" s="135">
        <v>969.21</v>
      </c>
      <c r="I12" s="135">
        <v>39</v>
      </c>
      <c r="J12" s="135">
        <v>968.2</v>
      </c>
      <c r="K12" s="135">
        <v>49</v>
      </c>
      <c r="L12" s="135">
        <v>1854.9</v>
      </c>
      <c r="M12" s="135">
        <v>24</v>
      </c>
      <c r="N12" s="135">
        <v>557</v>
      </c>
      <c r="O12" s="135">
        <v>74</v>
      </c>
      <c r="P12" s="135">
        <v>1849.35</v>
      </c>
      <c r="Q12" s="135">
        <v>38</v>
      </c>
      <c r="R12" s="135">
        <v>1013.74</v>
      </c>
      <c r="S12" s="135">
        <v>74</v>
      </c>
      <c r="T12" s="135">
        <v>1718.7</v>
      </c>
      <c r="U12" s="135">
        <v>62</v>
      </c>
      <c r="V12" s="135">
        <v>1401.13</v>
      </c>
      <c r="W12" s="135">
        <v>44</v>
      </c>
      <c r="X12" s="135">
        <v>999.93</v>
      </c>
      <c r="Y12" s="135">
        <v>39</v>
      </c>
      <c r="Z12" s="135">
        <v>987.02</v>
      </c>
      <c r="AA12" s="51">
        <f t="shared" ref="AA12:AB15" si="0">C12+E12+G12+I12+K12+M12+O12+Q12+S12+U12+W12+Y12</f>
        <v>655</v>
      </c>
      <c r="AB12" s="51">
        <f t="shared" si="0"/>
        <v>16911.780000000002</v>
      </c>
    </row>
    <row r="13" spans="1:28" x14ac:dyDescent="0.25">
      <c r="A13" s="20"/>
      <c r="B13" t="s">
        <v>109</v>
      </c>
      <c r="C13" s="135">
        <v>4</v>
      </c>
      <c r="D13" s="135">
        <v>302.33</v>
      </c>
      <c r="E13" s="135">
        <v>6</v>
      </c>
      <c r="F13" s="135">
        <v>68.72</v>
      </c>
      <c r="G13" s="135"/>
      <c r="H13" s="135"/>
      <c r="I13" s="135">
        <v>2</v>
      </c>
      <c r="J13" s="135">
        <v>33.18</v>
      </c>
      <c r="K13" s="135">
        <v>5</v>
      </c>
      <c r="L13" s="135">
        <v>255.03</v>
      </c>
      <c r="M13" s="135">
        <v>1</v>
      </c>
      <c r="N13" s="135">
        <v>12.04</v>
      </c>
      <c r="O13" s="135"/>
      <c r="P13" s="135"/>
      <c r="Q13" s="135">
        <v>2</v>
      </c>
      <c r="R13" s="135">
        <v>61.94</v>
      </c>
      <c r="S13" s="135">
        <v>2</v>
      </c>
      <c r="T13" s="135">
        <v>29.64</v>
      </c>
      <c r="U13" s="135">
        <v>1</v>
      </c>
      <c r="V13" s="135">
        <v>27.95</v>
      </c>
      <c r="W13" s="135">
        <v>1</v>
      </c>
      <c r="X13" s="135">
        <v>12.48</v>
      </c>
      <c r="Y13" s="135">
        <v>1</v>
      </c>
      <c r="Z13" s="135">
        <v>21.87</v>
      </c>
      <c r="AA13" s="51">
        <f t="shared" si="0"/>
        <v>25</v>
      </c>
      <c r="AB13" s="51">
        <f t="shared" si="0"/>
        <v>825.18000000000006</v>
      </c>
    </row>
    <row r="14" spans="1:28" x14ac:dyDescent="0.25">
      <c r="B14" s="19" t="s">
        <v>112</v>
      </c>
      <c r="C14" s="135">
        <v>4</v>
      </c>
      <c r="D14" s="135">
        <v>696</v>
      </c>
      <c r="E14" s="135">
        <v>4</v>
      </c>
      <c r="F14" s="135">
        <v>519</v>
      </c>
      <c r="G14" s="135">
        <v>3</v>
      </c>
      <c r="H14" s="135">
        <v>222</v>
      </c>
      <c r="I14" s="135">
        <v>2</v>
      </c>
      <c r="J14" s="135">
        <v>178</v>
      </c>
      <c r="K14" s="135">
        <v>4</v>
      </c>
      <c r="L14" s="135">
        <v>597.6</v>
      </c>
      <c r="M14" s="135">
        <v>2</v>
      </c>
      <c r="N14" s="135">
        <v>165.6</v>
      </c>
      <c r="O14" s="135">
        <v>1</v>
      </c>
      <c r="P14" s="135">
        <v>138</v>
      </c>
      <c r="Q14" s="135">
        <v>5</v>
      </c>
      <c r="R14" s="135">
        <v>777</v>
      </c>
      <c r="S14" s="135">
        <v>2</v>
      </c>
      <c r="T14" s="135">
        <v>312</v>
      </c>
      <c r="U14" s="135">
        <v>9</v>
      </c>
      <c r="V14" s="135">
        <v>1105.8</v>
      </c>
      <c r="W14" s="135">
        <v>2</v>
      </c>
      <c r="X14" s="135">
        <v>376.6</v>
      </c>
      <c r="Y14" s="135">
        <v>3</v>
      </c>
      <c r="Z14" s="135">
        <v>798</v>
      </c>
      <c r="AA14" s="51">
        <f t="shared" si="0"/>
        <v>41</v>
      </c>
      <c r="AB14" s="51">
        <f t="shared" si="0"/>
        <v>5885.6</v>
      </c>
    </row>
    <row r="15" spans="1:28" s="30" customFormat="1" x14ac:dyDescent="0.25">
      <c r="A15" s="129"/>
      <c r="B15" s="130" t="s">
        <v>110</v>
      </c>
      <c r="C15" s="136">
        <v>2</v>
      </c>
      <c r="D15" s="136">
        <v>0</v>
      </c>
      <c r="E15" s="136">
        <v>4</v>
      </c>
      <c r="F15" s="136">
        <v>106</v>
      </c>
      <c r="G15" s="136">
        <v>3</v>
      </c>
      <c r="H15" s="136">
        <v>60</v>
      </c>
      <c r="I15" s="136">
        <v>1</v>
      </c>
      <c r="J15" s="136">
        <v>0</v>
      </c>
      <c r="K15" s="136"/>
      <c r="L15" s="136"/>
      <c r="M15" s="136"/>
      <c r="N15" s="136"/>
      <c r="O15" s="136"/>
      <c r="P15" s="136"/>
      <c r="Q15" s="136">
        <v>1</v>
      </c>
      <c r="R15" s="136">
        <v>0</v>
      </c>
      <c r="S15" s="136"/>
      <c r="T15" s="136"/>
      <c r="U15" s="136">
        <v>3</v>
      </c>
      <c r="V15" s="136">
        <v>0</v>
      </c>
      <c r="W15" s="136"/>
      <c r="X15" s="136"/>
      <c r="Y15" s="136">
        <v>1</v>
      </c>
      <c r="Z15" s="136">
        <v>0</v>
      </c>
      <c r="AA15" s="51">
        <f t="shared" si="0"/>
        <v>15</v>
      </c>
      <c r="AB15" s="51">
        <f t="shared" si="0"/>
        <v>166</v>
      </c>
    </row>
    <row r="16" spans="1:28" ht="13.8" thickBot="1" x14ac:dyDescent="0.3">
      <c r="A16" s="35" t="s">
        <v>80</v>
      </c>
      <c r="B16" s="35"/>
      <c r="C16" s="28">
        <f t="shared" ref="C16:AB16" si="1">SUM(C12:C15)</f>
        <v>81</v>
      </c>
      <c r="D16" s="60">
        <f t="shared" si="1"/>
        <v>2673.68</v>
      </c>
      <c r="E16" s="28">
        <f t="shared" si="1"/>
        <v>112</v>
      </c>
      <c r="F16" s="60">
        <f t="shared" si="1"/>
        <v>3610.97</v>
      </c>
      <c r="G16" s="28">
        <f t="shared" si="1"/>
        <v>49</v>
      </c>
      <c r="H16" s="60">
        <f t="shared" si="1"/>
        <v>1251.21</v>
      </c>
      <c r="I16" s="28">
        <f t="shared" si="1"/>
        <v>44</v>
      </c>
      <c r="J16" s="60">
        <f t="shared" si="1"/>
        <v>1179.3800000000001</v>
      </c>
      <c r="K16" s="28">
        <f t="shared" si="1"/>
        <v>58</v>
      </c>
      <c r="L16" s="60">
        <f t="shared" si="1"/>
        <v>2707.53</v>
      </c>
      <c r="M16" s="28">
        <f t="shared" si="1"/>
        <v>27</v>
      </c>
      <c r="N16" s="60">
        <f t="shared" si="1"/>
        <v>734.64</v>
      </c>
      <c r="O16" s="28">
        <f t="shared" si="1"/>
        <v>75</v>
      </c>
      <c r="P16" s="60">
        <f t="shared" si="1"/>
        <v>1987.35</v>
      </c>
      <c r="Q16" s="28">
        <f t="shared" si="1"/>
        <v>46</v>
      </c>
      <c r="R16" s="60">
        <f t="shared" si="1"/>
        <v>1852.68</v>
      </c>
      <c r="S16" s="28">
        <f t="shared" si="1"/>
        <v>78</v>
      </c>
      <c r="T16" s="60">
        <f t="shared" si="1"/>
        <v>2060.34</v>
      </c>
      <c r="U16" s="28">
        <f t="shared" si="1"/>
        <v>75</v>
      </c>
      <c r="V16" s="60">
        <f t="shared" si="1"/>
        <v>2534.88</v>
      </c>
      <c r="W16" s="28">
        <f t="shared" si="1"/>
        <v>47</v>
      </c>
      <c r="X16" s="60">
        <f t="shared" si="1"/>
        <v>1389.01</v>
      </c>
      <c r="Y16" s="28">
        <f t="shared" si="1"/>
        <v>44</v>
      </c>
      <c r="Z16" s="60">
        <f t="shared" si="1"/>
        <v>1806.8899999999999</v>
      </c>
      <c r="AA16" s="53">
        <f t="shared" si="1"/>
        <v>736</v>
      </c>
      <c r="AB16" s="54">
        <f t="shared" si="1"/>
        <v>23788.560000000005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2</v>
      </c>
      <c r="D22" s="17">
        <v>843.31</v>
      </c>
      <c r="E22" s="17">
        <v>2</v>
      </c>
      <c r="F22" s="17">
        <v>1179.31</v>
      </c>
      <c r="G22" s="17">
        <v>2</v>
      </c>
      <c r="H22" s="17">
        <v>723.5</v>
      </c>
      <c r="I22" s="17">
        <v>2</v>
      </c>
      <c r="J22" s="17">
        <v>831.55</v>
      </c>
      <c r="K22" s="17">
        <v>1</v>
      </c>
      <c r="L22" s="17">
        <v>542.6</v>
      </c>
      <c r="M22" s="17">
        <v>1</v>
      </c>
      <c r="N22" s="17">
        <v>543.79999999999995</v>
      </c>
      <c r="O22" s="17">
        <v>3</v>
      </c>
      <c r="P22" s="17">
        <v>952.84</v>
      </c>
      <c r="Q22" s="17">
        <v>1</v>
      </c>
      <c r="R22" s="17">
        <v>510.4</v>
      </c>
      <c r="S22" s="17">
        <v>1</v>
      </c>
      <c r="T22" s="17">
        <v>244.9</v>
      </c>
      <c r="U22" s="17">
        <v>3</v>
      </c>
      <c r="V22" s="17">
        <v>1011.07</v>
      </c>
      <c r="W22" s="17">
        <v>4</v>
      </c>
      <c r="X22" s="17">
        <v>2248.6999999999998</v>
      </c>
      <c r="Y22" s="17">
        <v>3</v>
      </c>
      <c r="Z22" s="17">
        <v>957.11</v>
      </c>
      <c r="AA22" s="51">
        <f t="shared" si="2"/>
        <v>25</v>
      </c>
      <c r="AB22" s="51">
        <f t="shared" si="2"/>
        <v>10589.09</v>
      </c>
    </row>
    <row r="23" spans="1:30" x14ac:dyDescent="0.25">
      <c r="B23" s="24" t="s">
        <v>45</v>
      </c>
      <c r="C23" s="17">
        <v>1</v>
      </c>
      <c r="D23" s="17">
        <v>364.05</v>
      </c>
      <c r="E23" s="17"/>
      <c r="F23" s="17"/>
      <c r="G23" s="17">
        <v>1</v>
      </c>
      <c r="H23" s="17">
        <v>325.10000000000002</v>
      </c>
      <c r="I23" s="17"/>
      <c r="J23" s="17"/>
      <c r="K23" s="17">
        <v>3</v>
      </c>
      <c r="L23" s="17">
        <v>754.81</v>
      </c>
      <c r="M23" s="17"/>
      <c r="N23" s="17"/>
      <c r="O23" s="17">
        <v>1</v>
      </c>
      <c r="P23" s="17">
        <v>427.9</v>
      </c>
      <c r="Q23" s="17"/>
      <c r="R23" s="17"/>
      <c r="S23" s="17">
        <v>2</v>
      </c>
      <c r="T23" s="17">
        <v>857.1</v>
      </c>
      <c r="U23" s="17">
        <v>1</v>
      </c>
      <c r="V23" s="17">
        <v>268.3</v>
      </c>
      <c r="W23" s="17">
        <v>1</v>
      </c>
      <c r="X23" s="17">
        <v>1205.2</v>
      </c>
      <c r="Y23" s="17">
        <v>5</v>
      </c>
      <c r="Z23" s="17">
        <v>1637.7</v>
      </c>
      <c r="AA23" s="51">
        <f t="shared" si="2"/>
        <v>15</v>
      </c>
      <c r="AB23" s="51">
        <f t="shared" si="2"/>
        <v>5840.16</v>
      </c>
    </row>
    <row r="24" spans="1:30" x14ac:dyDescent="0.25">
      <c r="A24" s="30"/>
      <c r="B24" s="31" t="s">
        <v>46</v>
      </c>
      <c r="C24" s="8"/>
      <c r="D24" s="8"/>
      <c r="E24" s="8"/>
      <c r="F24" s="8"/>
      <c r="G24" s="8">
        <v>1</v>
      </c>
      <c r="H24" s="8">
        <v>1321.4</v>
      </c>
      <c r="I24" s="136">
        <v>1</v>
      </c>
      <c r="J24" s="136">
        <v>1017.77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v>1</v>
      </c>
      <c r="V24" s="4">
        <v>287.72000000000003</v>
      </c>
      <c r="W24" s="4"/>
      <c r="X24" s="4"/>
      <c r="Y24" s="4"/>
      <c r="Z24" s="4"/>
      <c r="AA24" s="51">
        <f t="shared" si="2"/>
        <v>3</v>
      </c>
      <c r="AB24" s="51">
        <f t="shared" si="2"/>
        <v>2626.8900000000003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3</v>
      </c>
      <c r="D25" s="60">
        <f t="shared" si="3"/>
        <v>1207.3599999999999</v>
      </c>
      <c r="E25" s="28">
        <f t="shared" si="3"/>
        <v>2</v>
      </c>
      <c r="F25" s="60">
        <f t="shared" si="3"/>
        <v>1179.31</v>
      </c>
      <c r="G25" s="28">
        <f t="shared" si="3"/>
        <v>4</v>
      </c>
      <c r="H25" s="60">
        <f t="shared" si="3"/>
        <v>2370</v>
      </c>
      <c r="I25" s="28">
        <f t="shared" si="3"/>
        <v>3</v>
      </c>
      <c r="J25" s="60">
        <f t="shared" si="3"/>
        <v>1849.32</v>
      </c>
      <c r="K25" s="65">
        <f t="shared" si="3"/>
        <v>4</v>
      </c>
      <c r="L25" s="73">
        <f t="shared" si="3"/>
        <v>1297.4099999999999</v>
      </c>
      <c r="M25" s="65">
        <f t="shared" si="3"/>
        <v>1</v>
      </c>
      <c r="N25" s="73">
        <f t="shared" si="3"/>
        <v>543.79999999999995</v>
      </c>
      <c r="O25" s="65">
        <f t="shared" si="3"/>
        <v>4</v>
      </c>
      <c r="P25" s="73">
        <f t="shared" si="3"/>
        <v>1380.74</v>
      </c>
      <c r="Q25" s="65">
        <f t="shared" si="3"/>
        <v>1</v>
      </c>
      <c r="R25" s="73">
        <f t="shared" si="3"/>
        <v>510.4</v>
      </c>
      <c r="S25" s="65">
        <f t="shared" si="3"/>
        <v>3</v>
      </c>
      <c r="T25" s="73">
        <f t="shared" si="3"/>
        <v>1102</v>
      </c>
      <c r="U25" s="65">
        <f t="shared" si="3"/>
        <v>5</v>
      </c>
      <c r="V25" s="73">
        <f t="shared" si="3"/>
        <v>1567.0900000000001</v>
      </c>
      <c r="W25" s="65">
        <f t="shared" si="3"/>
        <v>5</v>
      </c>
      <c r="X25" s="73">
        <f t="shared" si="3"/>
        <v>3453.8999999999996</v>
      </c>
      <c r="Y25" s="65">
        <f t="shared" si="3"/>
        <v>8</v>
      </c>
      <c r="Z25" s="73">
        <f t="shared" si="3"/>
        <v>2594.81</v>
      </c>
      <c r="AA25" s="53">
        <f t="shared" si="3"/>
        <v>43</v>
      </c>
      <c r="AB25" s="54">
        <f t="shared" si="3"/>
        <v>19056.14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84</v>
      </c>
      <c r="D27" s="74">
        <f t="shared" si="4"/>
        <v>3881.04</v>
      </c>
      <c r="E27" s="62">
        <f t="shared" si="4"/>
        <v>114</v>
      </c>
      <c r="F27" s="74">
        <f t="shared" si="4"/>
        <v>4790.28</v>
      </c>
      <c r="G27" s="62">
        <f t="shared" si="4"/>
        <v>53</v>
      </c>
      <c r="H27" s="74">
        <f t="shared" si="4"/>
        <v>3621.21</v>
      </c>
      <c r="I27" s="62">
        <f t="shared" si="4"/>
        <v>47</v>
      </c>
      <c r="J27" s="74">
        <f t="shared" si="4"/>
        <v>3028.7</v>
      </c>
      <c r="K27" s="62">
        <f t="shared" si="4"/>
        <v>62</v>
      </c>
      <c r="L27" s="74">
        <f t="shared" si="4"/>
        <v>4004.94</v>
      </c>
      <c r="M27" s="62">
        <f t="shared" si="4"/>
        <v>28</v>
      </c>
      <c r="N27" s="74">
        <f t="shared" si="4"/>
        <v>1278.44</v>
      </c>
      <c r="O27" s="62">
        <f t="shared" si="4"/>
        <v>79</v>
      </c>
      <c r="P27" s="74">
        <f t="shared" si="4"/>
        <v>3368.09</v>
      </c>
      <c r="Q27" s="62">
        <f t="shared" si="4"/>
        <v>47</v>
      </c>
      <c r="R27" s="74">
        <f t="shared" si="4"/>
        <v>2363.08</v>
      </c>
      <c r="S27" s="62">
        <f t="shared" si="4"/>
        <v>81</v>
      </c>
      <c r="T27" s="74">
        <f t="shared" si="4"/>
        <v>3162.34</v>
      </c>
      <c r="U27" s="62">
        <f t="shared" si="4"/>
        <v>80</v>
      </c>
      <c r="V27" s="74">
        <f t="shared" si="4"/>
        <v>4101.97</v>
      </c>
      <c r="W27" s="62">
        <f t="shared" si="4"/>
        <v>52</v>
      </c>
      <c r="X27" s="74">
        <f t="shared" si="4"/>
        <v>4842.91</v>
      </c>
      <c r="Y27" s="62">
        <f t="shared" si="4"/>
        <v>52</v>
      </c>
      <c r="Z27" s="74">
        <f t="shared" si="4"/>
        <v>4401.7</v>
      </c>
      <c r="AA27" s="123">
        <f t="shared" si="4"/>
        <v>779</v>
      </c>
      <c r="AB27" s="124">
        <f t="shared" si="4"/>
        <v>42844.700000000004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2.75" customHeight="1" x14ac:dyDescent="0.25">
      <c r="A29" s="25" t="s">
        <v>81</v>
      </c>
      <c r="B29" s="61"/>
      <c r="C29" s="61"/>
      <c r="D29" s="88">
        <v>49449.71</v>
      </c>
      <c r="E29" s="61"/>
      <c r="F29" s="88">
        <v>70879.3</v>
      </c>
      <c r="G29" s="61"/>
      <c r="H29" s="88">
        <v>33016.44</v>
      </c>
      <c r="I29" s="61"/>
      <c r="J29" s="88">
        <v>38380.449999999997</v>
      </c>
      <c r="K29" s="61"/>
      <c r="L29" s="88">
        <v>43587.98</v>
      </c>
      <c r="M29" s="61"/>
      <c r="N29" s="88">
        <v>15133.88</v>
      </c>
      <c r="O29" s="61"/>
      <c r="P29" s="88">
        <v>52768.01</v>
      </c>
      <c r="Q29" s="61"/>
      <c r="R29" s="88">
        <v>35463.93</v>
      </c>
      <c r="S29" s="61"/>
      <c r="T29" s="88">
        <v>52970.96</v>
      </c>
      <c r="U29" s="61"/>
      <c r="V29" s="88">
        <v>49111.4</v>
      </c>
      <c r="W29" s="61"/>
      <c r="X29" s="88">
        <v>28739.59</v>
      </c>
      <c r="Y29" s="61"/>
      <c r="Z29" s="88">
        <v>30503.02</v>
      </c>
      <c r="AA29" s="86"/>
      <c r="AB29" s="59">
        <f>D29+F29+H29+J29+L29+N29+P29+R29+T29+V29+X29+Z29</f>
        <v>500004.6700000001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7.8484585652777342E-2</v>
      </c>
      <c r="E30" s="29"/>
      <c r="F30" s="108">
        <f>F27/F29</f>
        <v>6.7583624556111582E-2</v>
      </c>
      <c r="G30" s="29"/>
      <c r="H30" s="108">
        <f>H27/H29</f>
        <v>0.10967899628185231</v>
      </c>
      <c r="I30" s="29"/>
      <c r="J30" s="108">
        <f>J27/J29</f>
        <v>7.8912571374228288E-2</v>
      </c>
      <c r="K30" s="29"/>
      <c r="L30" s="108">
        <f>L27/L29</f>
        <v>9.1881752721736584E-2</v>
      </c>
      <c r="M30" s="29"/>
      <c r="N30" s="108">
        <f>N27/N29</f>
        <v>8.4475362563995487E-2</v>
      </c>
      <c r="O30" s="29"/>
      <c r="P30" s="108">
        <f>P27/P29</f>
        <v>6.3828255035579318E-2</v>
      </c>
      <c r="Q30" s="29"/>
      <c r="R30" s="108">
        <f>R27/R29</f>
        <v>6.6633337027227374E-2</v>
      </c>
      <c r="S30" s="29"/>
      <c r="T30" s="108">
        <f>T27/T29</f>
        <v>5.9699503275002008E-2</v>
      </c>
      <c r="U30" s="29"/>
      <c r="V30" s="108">
        <f>V27/V29</f>
        <v>8.3523784701718951E-2</v>
      </c>
      <c r="W30" s="29"/>
      <c r="X30" s="108">
        <f>X27/X29</f>
        <v>0.16851005877258513</v>
      </c>
      <c r="Y30" s="29"/>
      <c r="Z30" s="108">
        <f>Z27/Z29</f>
        <v>0.14430374435055937</v>
      </c>
      <c r="AA30" s="125"/>
      <c r="AB30" s="126">
        <f>AB27/AB29</f>
        <v>8.5688599668479082E-2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35</v>
      </c>
      <c r="D33" s="17">
        <v>267.02999999999997</v>
      </c>
      <c r="E33" s="17">
        <v>69</v>
      </c>
      <c r="F33" s="17">
        <v>464</v>
      </c>
      <c r="G33" s="17">
        <v>61</v>
      </c>
      <c r="H33" s="17">
        <v>260</v>
      </c>
      <c r="I33" s="17">
        <v>66</v>
      </c>
      <c r="J33" s="17">
        <v>348.24</v>
      </c>
      <c r="K33" s="17">
        <v>58</v>
      </c>
      <c r="L33" s="17">
        <v>170</v>
      </c>
      <c r="M33" s="17">
        <v>48</v>
      </c>
      <c r="N33" s="17">
        <v>270</v>
      </c>
      <c r="O33" s="17">
        <v>43</v>
      </c>
      <c r="P33" s="117">
        <v>0</v>
      </c>
      <c r="Q33" s="17">
        <v>40</v>
      </c>
      <c r="R33" s="117">
        <v>384.16</v>
      </c>
      <c r="S33" s="17">
        <v>46</v>
      </c>
      <c r="T33" s="117">
        <v>150</v>
      </c>
      <c r="U33" s="17">
        <v>81</v>
      </c>
      <c r="V33" s="117">
        <v>0</v>
      </c>
      <c r="W33" s="17">
        <v>53</v>
      </c>
      <c r="X33" s="117">
        <v>1460.87</v>
      </c>
      <c r="Y33" s="17">
        <v>59</v>
      </c>
      <c r="Z33" s="117">
        <v>2286.8200000000002</v>
      </c>
      <c r="AA33" s="51">
        <f>C33+E33+G33+I33+K33+M33+O33+Q33+S33+U33+W33+Y33</f>
        <v>659</v>
      </c>
      <c r="AB33" s="119">
        <f>D33+F33+H33+J33+L33+N33+P33+R33+T33+V33+X33+Z33</f>
        <v>6061.12</v>
      </c>
    </row>
    <row r="34" spans="1:32" x14ac:dyDescent="0.25">
      <c r="A34" s="30"/>
      <c r="B34" s="31" t="s">
        <v>41</v>
      </c>
      <c r="C34" s="96">
        <v>16</v>
      </c>
      <c r="D34" s="96">
        <v>275.44</v>
      </c>
      <c r="E34" s="96">
        <v>29</v>
      </c>
      <c r="F34" s="96">
        <v>1378.27</v>
      </c>
      <c r="G34" s="96">
        <v>22</v>
      </c>
      <c r="H34" s="96">
        <v>130.25</v>
      </c>
      <c r="I34" s="96">
        <v>21</v>
      </c>
      <c r="J34" s="96">
        <v>274.77</v>
      </c>
      <c r="K34" s="96">
        <v>15</v>
      </c>
      <c r="L34" s="96">
        <v>91.65</v>
      </c>
      <c r="M34" s="96">
        <v>17</v>
      </c>
      <c r="N34" s="96">
        <v>264.08999999999997</v>
      </c>
      <c r="O34" s="96">
        <v>14</v>
      </c>
      <c r="P34" s="118">
        <v>803.75</v>
      </c>
      <c r="Q34" s="96">
        <v>16</v>
      </c>
      <c r="R34" s="118">
        <v>308.91000000000003</v>
      </c>
      <c r="S34" s="96">
        <v>22</v>
      </c>
      <c r="T34" s="118">
        <v>626.88</v>
      </c>
      <c r="U34" s="96">
        <v>25</v>
      </c>
      <c r="V34" s="118">
        <v>945.67</v>
      </c>
      <c r="W34" s="96">
        <v>21</v>
      </c>
      <c r="X34" s="118">
        <v>415.69</v>
      </c>
      <c r="Y34" s="96">
        <v>23</v>
      </c>
      <c r="Z34" s="118">
        <v>2231.8200000000002</v>
      </c>
      <c r="AA34" s="51">
        <f>C34+E34+G34+I34+K34+M34+O34+Q34+S34+U34+W34+Y34</f>
        <v>241</v>
      </c>
      <c r="AB34" s="119">
        <f>D34+F34+H34+J34+L34+N34+P34+R34+T34+V34+X34+Z34</f>
        <v>7747.1900000000005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51</v>
      </c>
      <c r="D35" s="120">
        <f t="shared" si="5"/>
        <v>542.47</v>
      </c>
      <c r="E35" s="66">
        <f t="shared" si="5"/>
        <v>98</v>
      </c>
      <c r="F35" s="120">
        <f t="shared" si="5"/>
        <v>1842.27</v>
      </c>
      <c r="G35" s="66">
        <f t="shared" si="5"/>
        <v>83</v>
      </c>
      <c r="H35" s="120">
        <f t="shared" si="5"/>
        <v>390.25</v>
      </c>
      <c r="I35" s="66">
        <f t="shared" si="5"/>
        <v>87</v>
      </c>
      <c r="J35" s="120">
        <f t="shared" si="5"/>
        <v>623.01</v>
      </c>
      <c r="K35" s="66">
        <f t="shared" si="5"/>
        <v>73</v>
      </c>
      <c r="L35" s="120">
        <f t="shared" si="5"/>
        <v>261.64999999999998</v>
      </c>
      <c r="M35" s="66">
        <f t="shared" si="5"/>
        <v>65</v>
      </c>
      <c r="N35" s="120">
        <f t="shared" si="5"/>
        <v>534.08999999999992</v>
      </c>
      <c r="O35" s="66">
        <f t="shared" ref="O35:AB35" si="6">SUM(O33:O34)</f>
        <v>57</v>
      </c>
      <c r="P35" s="120">
        <f t="shared" si="6"/>
        <v>803.75</v>
      </c>
      <c r="Q35" s="66">
        <f t="shared" si="6"/>
        <v>56</v>
      </c>
      <c r="R35" s="120">
        <f t="shared" si="6"/>
        <v>693.07</v>
      </c>
      <c r="S35" s="66">
        <f t="shared" si="6"/>
        <v>68</v>
      </c>
      <c r="T35" s="120">
        <f t="shared" si="6"/>
        <v>776.88</v>
      </c>
      <c r="U35" s="66">
        <f t="shared" si="6"/>
        <v>106</v>
      </c>
      <c r="V35" s="120">
        <f t="shared" si="6"/>
        <v>945.67</v>
      </c>
      <c r="W35" s="66">
        <f t="shared" si="6"/>
        <v>74</v>
      </c>
      <c r="X35" s="120">
        <f t="shared" si="6"/>
        <v>1876.56</v>
      </c>
      <c r="Y35" s="66">
        <f t="shared" si="6"/>
        <v>82</v>
      </c>
      <c r="Z35" s="120">
        <f t="shared" si="6"/>
        <v>4518.6400000000003</v>
      </c>
      <c r="AA35" s="53">
        <f t="shared" si="6"/>
        <v>900</v>
      </c>
      <c r="AB35" s="54">
        <f t="shared" si="6"/>
        <v>13808.310000000001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3112.01</v>
      </c>
      <c r="E37" s="72"/>
      <c r="F37" s="116">
        <f>F16+F25+F35-F9</f>
        <v>4781.4299999999994</v>
      </c>
      <c r="G37" s="72"/>
      <c r="H37" s="116">
        <f>H16+H25+H34-H9</f>
        <v>2798.91</v>
      </c>
      <c r="I37" s="72"/>
      <c r="J37" s="116">
        <f>J16+J25+J35-J9</f>
        <v>2517.3000000000002</v>
      </c>
      <c r="K37" s="72"/>
      <c r="L37" s="116">
        <f>L16+L25+L35-L9</f>
        <v>3212.9500000000003</v>
      </c>
      <c r="M37" s="72"/>
      <c r="N37" s="116">
        <f>N16+N25+N35-N9</f>
        <v>1280.21</v>
      </c>
      <c r="O37" s="72"/>
      <c r="P37" s="116">
        <f>P16+P25+P35-P9</f>
        <v>2767.7700000000004</v>
      </c>
      <c r="Q37" s="72"/>
      <c r="R37" s="116">
        <f>R16+R25+R35-R9</f>
        <v>2069.36</v>
      </c>
      <c r="S37" s="72"/>
      <c r="T37" s="116">
        <f>T16+T25+T35-T9</f>
        <v>2436.2300000000005</v>
      </c>
      <c r="U37" s="72"/>
      <c r="V37" s="116">
        <f>V16+V25+V35-V9</f>
        <v>3484.75</v>
      </c>
      <c r="W37" s="72"/>
      <c r="X37" s="116">
        <f>X16+X25+X35-X9</f>
        <v>5781.0499999999993</v>
      </c>
      <c r="Y37" s="72"/>
      <c r="Z37" s="116">
        <f>Z16+Z25+Z35-Z9</f>
        <v>8027.46</v>
      </c>
      <c r="AA37" s="72"/>
      <c r="AB37" s="116">
        <f>AB16+AB25+AB35-AB9</f>
        <v>42529.430000000008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O3:P3"/>
    <mergeCell ref="Q3:R3"/>
    <mergeCell ref="AA3:AB3"/>
    <mergeCell ref="S3:T3"/>
    <mergeCell ref="U3:V3"/>
    <mergeCell ref="W3:X3"/>
    <mergeCell ref="Y3:Z3"/>
    <mergeCell ref="M3:N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56" orientation="landscape" r:id="rId1"/>
  <headerFooter alignWithMargins="0">
    <oddFooter>&amp;L&amp;F&amp;RPrepared by Kathy Adair
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40"/>
  <sheetViews>
    <sheetView zoomScaleNormal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5" sqref="C5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8.109375" style="1" bestFit="1" customWidth="1"/>
    <col min="5" max="5" width="5.6640625" style="1" customWidth="1"/>
    <col min="6" max="6" width="8.109375" style="1" customWidth="1"/>
    <col min="7" max="7" width="5.6640625" style="1" customWidth="1"/>
    <col min="8" max="8" width="7.88671875" style="1" customWidth="1"/>
    <col min="9" max="9" width="5.6640625" style="1" customWidth="1"/>
    <col min="10" max="10" width="8.109375" style="1" customWidth="1"/>
    <col min="11" max="11" width="5.6640625" style="1" customWidth="1"/>
    <col min="12" max="12" width="8.109375" style="1" customWidth="1"/>
    <col min="13" max="13" width="5.6640625" style="1" customWidth="1"/>
    <col min="14" max="14" width="8.109375" style="1" customWidth="1"/>
    <col min="15" max="15" width="6.33203125" style="1" customWidth="1"/>
    <col min="16" max="16" width="8.109375" style="1" customWidth="1"/>
    <col min="17" max="17" width="6.33203125" style="1" customWidth="1"/>
    <col min="18" max="18" width="9.109375" style="1" customWidth="1"/>
    <col min="19" max="19" width="6.109375" style="1" customWidth="1"/>
    <col min="20" max="20" width="9.109375" style="1" customWidth="1"/>
    <col min="21" max="21" width="5.33203125" style="1" customWidth="1"/>
    <col min="22" max="22" width="8.109375" style="1" customWidth="1"/>
    <col min="23" max="23" width="7.33203125" style="1" customWidth="1"/>
    <col min="24" max="24" width="8.109375" style="1" customWidth="1"/>
    <col min="25" max="25" width="6.109375" style="1" customWidth="1"/>
    <col min="26" max="26" width="8.109375" style="1" customWidth="1"/>
    <col min="27" max="27" width="6.33203125" style="3" customWidth="1"/>
    <col min="28" max="28" width="9.109375" style="3"/>
  </cols>
  <sheetData>
    <row r="1" spans="1:28" x14ac:dyDescent="0.25">
      <c r="A1" s="24" t="s">
        <v>116</v>
      </c>
      <c r="U1" s="1" t="s">
        <v>32</v>
      </c>
    </row>
    <row r="2" spans="1:28" x14ac:dyDescent="0.25">
      <c r="A2" t="s">
        <v>26</v>
      </c>
    </row>
    <row r="3" spans="1:28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8" ht="13.8" x14ac:dyDescent="0.25">
      <c r="A5" s="26" t="s">
        <v>36</v>
      </c>
      <c r="B5" s="25"/>
      <c r="AA5" s="49"/>
      <c r="AB5" s="49"/>
    </row>
    <row r="6" spans="1:28" ht="13.8" thickBot="1" x14ac:dyDescent="0.3">
      <c r="B6" s="24" t="s">
        <v>111</v>
      </c>
      <c r="C6" s="8">
        <v>86</v>
      </c>
      <c r="E6" s="8">
        <v>115</v>
      </c>
      <c r="G6" s="8">
        <v>100</v>
      </c>
      <c r="I6" s="8">
        <v>128</v>
      </c>
      <c r="K6" s="8">
        <v>73</v>
      </c>
      <c r="M6" s="8">
        <v>74</v>
      </c>
      <c r="O6" s="8">
        <v>77</v>
      </c>
      <c r="Q6" s="8">
        <v>83</v>
      </c>
      <c r="S6" s="8">
        <v>147</v>
      </c>
      <c r="U6" s="8">
        <v>104</v>
      </c>
      <c r="W6" s="6">
        <v>86</v>
      </c>
      <c r="Y6" s="8">
        <v>186</v>
      </c>
      <c r="AA6" s="50">
        <f>C6+E6+G6+I6+K6+M6+O6+Q6+S6+U6+W6+Y6</f>
        <v>1259</v>
      </c>
      <c r="AB6" s="49"/>
    </row>
    <row r="7" spans="1:28" ht="13.8" thickTop="1" x14ac:dyDescent="0.25">
      <c r="B7" s="24" t="s">
        <v>113</v>
      </c>
      <c r="D7" s="4">
        <v>895.85</v>
      </c>
      <c r="F7" s="4">
        <v>1137.93</v>
      </c>
      <c r="H7" s="4">
        <v>952.7</v>
      </c>
      <c r="J7" s="4">
        <v>1200.6300000000001</v>
      </c>
      <c r="L7" s="4">
        <v>765.14</v>
      </c>
      <c r="N7" s="4">
        <v>671.97</v>
      </c>
      <c r="P7" s="4">
        <v>768.35</v>
      </c>
      <c r="R7" s="4">
        <v>784.21</v>
      </c>
      <c r="T7" s="4">
        <v>1503.66</v>
      </c>
      <c r="V7" s="4">
        <v>1108.32</v>
      </c>
      <c r="X7" s="4">
        <v>766</v>
      </c>
      <c r="Z7" s="4">
        <v>2042.5</v>
      </c>
      <c r="AA7" s="49"/>
      <c r="AB7" s="51">
        <f>D7+F7+H7+J7+L7+N7+P7+R7+T7+V7+X7+Z7</f>
        <v>12597.260000000002</v>
      </c>
    </row>
    <row r="8" spans="1:28" x14ac:dyDescent="0.25">
      <c r="B8" s="24" t="s">
        <v>114</v>
      </c>
      <c r="D8" s="6">
        <v>129</v>
      </c>
      <c r="F8" s="6">
        <v>172.5</v>
      </c>
      <c r="H8" s="6">
        <v>150</v>
      </c>
      <c r="J8" s="6">
        <v>192</v>
      </c>
      <c r="L8" s="6">
        <v>109.5</v>
      </c>
      <c r="N8" s="6">
        <v>111</v>
      </c>
      <c r="P8" s="6">
        <v>115.5</v>
      </c>
      <c r="R8" s="6">
        <v>124.5</v>
      </c>
      <c r="T8" s="6">
        <v>220.5</v>
      </c>
      <c r="V8" s="6">
        <v>156</v>
      </c>
      <c r="X8" s="6">
        <v>129</v>
      </c>
      <c r="Z8" s="6">
        <v>279</v>
      </c>
      <c r="AA8" s="49"/>
      <c r="AB8" s="52">
        <f>D8+F8+H8+J8+L8+N8+P8+R8+T8+V8+X8+Z8</f>
        <v>1888.5</v>
      </c>
    </row>
    <row r="9" spans="1:28" ht="13.8" thickBot="1" x14ac:dyDescent="0.3">
      <c r="A9" s="64" t="s">
        <v>38</v>
      </c>
      <c r="B9" s="137"/>
      <c r="C9" s="9"/>
      <c r="D9" s="60">
        <f>SUM(D7:D8)</f>
        <v>1024.8499999999999</v>
      </c>
      <c r="E9" s="9"/>
      <c r="F9" s="60">
        <f>SUM(F7:F8)</f>
        <v>1310.43</v>
      </c>
      <c r="G9" s="9"/>
      <c r="H9" s="60">
        <f>SUM(H7:H8)</f>
        <v>1102.7</v>
      </c>
      <c r="I9" s="9"/>
      <c r="J9" s="60">
        <f>SUM(J7:J8)</f>
        <v>1392.63</v>
      </c>
      <c r="K9" s="9"/>
      <c r="L9" s="60">
        <f>SUM(L7:L8)</f>
        <v>874.64</v>
      </c>
      <c r="M9" s="9"/>
      <c r="N9" s="60">
        <f>SUM(N7:N8)</f>
        <v>782.97</v>
      </c>
      <c r="O9" s="9"/>
      <c r="P9" s="60">
        <f>SUM(P7:P8)</f>
        <v>883.85</v>
      </c>
      <c r="Q9" s="9"/>
      <c r="R9" s="60">
        <f>SUM(R7:R8)</f>
        <v>908.71</v>
      </c>
      <c r="S9" s="9"/>
      <c r="T9" s="60">
        <f>SUM(T7:T8)</f>
        <v>1724.16</v>
      </c>
      <c r="U9" s="9"/>
      <c r="V9" s="60">
        <f>SUM(V7:V8)</f>
        <v>1264.32</v>
      </c>
      <c r="W9" s="9"/>
      <c r="X9" s="60">
        <f>SUM(X7:X8)</f>
        <v>895</v>
      </c>
      <c r="Y9" s="9"/>
      <c r="Z9" s="60">
        <f>SUM(Z7:Z8)</f>
        <v>2321.5</v>
      </c>
      <c r="AA9" s="50"/>
      <c r="AB9" s="58">
        <f>SUM(AB7:AB8)</f>
        <v>14485.760000000002</v>
      </c>
    </row>
    <row r="10" spans="1:28" ht="13.8" thickTop="1" x14ac:dyDescent="0.25">
      <c r="AA10" s="49"/>
      <c r="AB10" s="49"/>
    </row>
    <row r="11" spans="1:28" ht="13.8" x14ac:dyDescent="0.25">
      <c r="A11" s="26" t="s">
        <v>77</v>
      </c>
      <c r="B11" s="25"/>
      <c r="AA11" s="49"/>
      <c r="AB11" s="49"/>
    </row>
    <row r="12" spans="1:28" x14ac:dyDescent="0.25">
      <c r="A12" s="132"/>
      <c r="B12" s="24" t="s">
        <v>108</v>
      </c>
      <c r="C12" s="135">
        <v>51</v>
      </c>
      <c r="D12" s="135">
        <v>1423.39</v>
      </c>
      <c r="E12" s="135">
        <v>67</v>
      </c>
      <c r="F12" s="135">
        <v>2276.66</v>
      </c>
      <c r="G12" s="135">
        <v>57</v>
      </c>
      <c r="H12" s="135">
        <v>1512.34</v>
      </c>
      <c r="I12" s="135">
        <v>47</v>
      </c>
      <c r="J12" s="135">
        <v>1229.5</v>
      </c>
      <c r="K12" s="135">
        <v>43</v>
      </c>
      <c r="L12" s="135">
        <v>1201.27</v>
      </c>
      <c r="M12" s="135">
        <v>43</v>
      </c>
      <c r="N12" s="135">
        <v>1033.4100000000001</v>
      </c>
      <c r="O12" s="135">
        <v>38</v>
      </c>
      <c r="P12" s="135">
        <v>940.27</v>
      </c>
      <c r="Q12" s="135">
        <v>54</v>
      </c>
      <c r="R12" s="135">
        <v>1782.56</v>
      </c>
      <c r="S12" s="135">
        <v>71</v>
      </c>
      <c r="T12" s="135">
        <v>1918.6</v>
      </c>
      <c r="U12" s="135">
        <v>58</v>
      </c>
      <c r="V12" s="135">
        <v>1787.79</v>
      </c>
      <c r="W12" s="135">
        <v>41</v>
      </c>
      <c r="X12" s="135">
        <v>1040.1300000000001</v>
      </c>
      <c r="Y12" s="135">
        <v>74</v>
      </c>
      <c r="Z12" s="135">
        <v>1723.59</v>
      </c>
      <c r="AA12" s="51">
        <f t="shared" ref="AA12:AB15" si="0">C12+E12+G12+I12+K12+M12+O12+Q12+S12+U12+W12+Y12</f>
        <v>644</v>
      </c>
      <c r="AB12" s="51">
        <f t="shared" si="0"/>
        <v>17869.510000000002</v>
      </c>
    </row>
    <row r="13" spans="1:28" x14ac:dyDescent="0.25">
      <c r="A13" s="20"/>
      <c r="B13" t="s">
        <v>109</v>
      </c>
      <c r="C13" s="135"/>
      <c r="D13" s="135"/>
      <c r="E13" s="135"/>
      <c r="F13" s="135"/>
      <c r="G13" s="135"/>
      <c r="H13" s="135"/>
      <c r="I13" s="135">
        <v>1</v>
      </c>
      <c r="J13" s="135">
        <v>52.04</v>
      </c>
      <c r="K13" s="135"/>
      <c r="L13" s="135"/>
      <c r="M13" s="135"/>
      <c r="N13" s="135"/>
      <c r="O13" s="135"/>
      <c r="P13" s="135"/>
      <c r="Q13" s="135"/>
      <c r="R13" s="135"/>
      <c r="S13" s="135">
        <v>8</v>
      </c>
      <c r="T13" s="135">
        <v>536.6</v>
      </c>
      <c r="U13" s="135">
        <v>1</v>
      </c>
      <c r="V13" s="135">
        <v>103.93</v>
      </c>
      <c r="W13" s="135">
        <v>1</v>
      </c>
      <c r="X13" s="135">
        <v>24.62</v>
      </c>
      <c r="Y13" s="135">
        <v>3</v>
      </c>
      <c r="Z13" s="135">
        <v>92.96</v>
      </c>
      <c r="AA13" s="51">
        <f t="shared" si="0"/>
        <v>14</v>
      </c>
      <c r="AB13" s="51">
        <f t="shared" si="0"/>
        <v>810.15</v>
      </c>
    </row>
    <row r="14" spans="1:28" x14ac:dyDescent="0.25">
      <c r="B14" s="19" t="s">
        <v>112</v>
      </c>
      <c r="C14" s="135">
        <v>12</v>
      </c>
      <c r="D14" s="135">
        <v>1097</v>
      </c>
      <c r="E14" s="135">
        <v>6</v>
      </c>
      <c r="F14" s="135">
        <v>750</v>
      </c>
      <c r="G14" s="135">
        <v>9</v>
      </c>
      <c r="H14" s="135">
        <v>777.2</v>
      </c>
      <c r="I14" s="135">
        <v>10</v>
      </c>
      <c r="J14" s="135">
        <v>944</v>
      </c>
      <c r="K14" s="135">
        <v>13</v>
      </c>
      <c r="L14" s="135">
        <v>2124.6</v>
      </c>
      <c r="M14" s="135">
        <v>8</v>
      </c>
      <c r="N14" s="135">
        <v>679.7</v>
      </c>
      <c r="O14" s="135"/>
      <c r="P14" s="135">
        <v>0</v>
      </c>
      <c r="Q14" s="135">
        <v>5</v>
      </c>
      <c r="R14" s="135">
        <v>629.79999999999995</v>
      </c>
      <c r="S14" s="135">
        <v>6</v>
      </c>
      <c r="T14" s="135">
        <v>1566.89</v>
      </c>
      <c r="U14" s="135">
        <v>8</v>
      </c>
      <c r="V14" s="135">
        <v>769.8</v>
      </c>
      <c r="W14" s="135">
        <v>3</v>
      </c>
      <c r="X14" s="135">
        <v>415.44</v>
      </c>
      <c r="Y14" s="135">
        <v>56</v>
      </c>
      <c r="Z14" s="135">
        <v>8170.66</v>
      </c>
      <c r="AA14" s="51">
        <f t="shared" si="0"/>
        <v>136</v>
      </c>
      <c r="AB14" s="51">
        <f t="shared" si="0"/>
        <v>17925.089999999997</v>
      </c>
    </row>
    <row r="15" spans="1:28" s="30" customFormat="1" x14ac:dyDescent="0.25">
      <c r="A15" s="129"/>
      <c r="B15" s="130" t="s">
        <v>110</v>
      </c>
      <c r="C15" s="136">
        <v>2</v>
      </c>
      <c r="D15" s="136">
        <v>31</v>
      </c>
      <c r="E15" s="136">
        <v>2</v>
      </c>
      <c r="F15" s="136">
        <v>0</v>
      </c>
      <c r="G15" s="136">
        <v>1</v>
      </c>
      <c r="H15" s="136">
        <v>0</v>
      </c>
      <c r="I15" s="136">
        <v>4</v>
      </c>
      <c r="J15" s="136">
        <v>0</v>
      </c>
      <c r="K15" s="136">
        <v>1</v>
      </c>
      <c r="L15" s="136">
        <v>46</v>
      </c>
      <c r="M15" s="136">
        <v>2</v>
      </c>
      <c r="N15" s="136">
        <v>0</v>
      </c>
      <c r="O15" s="136">
        <v>4</v>
      </c>
      <c r="P15" s="136">
        <v>0</v>
      </c>
      <c r="Q15" s="136">
        <v>1</v>
      </c>
      <c r="R15" s="136">
        <v>40</v>
      </c>
      <c r="S15" s="136">
        <v>3</v>
      </c>
      <c r="T15" s="136">
        <v>92</v>
      </c>
      <c r="U15" s="136"/>
      <c r="V15" s="136"/>
      <c r="W15" s="136">
        <v>1</v>
      </c>
      <c r="X15" s="136">
        <v>0</v>
      </c>
      <c r="Y15" s="136">
        <v>19</v>
      </c>
      <c r="Z15" s="136">
        <v>334</v>
      </c>
      <c r="AA15" s="51">
        <f t="shared" si="0"/>
        <v>40</v>
      </c>
      <c r="AB15" s="51">
        <f t="shared" si="0"/>
        <v>543</v>
      </c>
    </row>
    <row r="16" spans="1:28" ht="13.8" thickBot="1" x14ac:dyDescent="0.3">
      <c r="A16" s="35" t="s">
        <v>80</v>
      </c>
      <c r="B16" s="35"/>
      <c r="C16" s="28">
        <f t="shared" ref="C16:AB16" si="1">SUM(C12:C15)</f>
        <v>65</v>
      </c>
      <c r="D16" s="60">
        <f t="shared" si="1"/>
        <v>2551.3900000000003</v>
      </c>
      <c r="E16" s="28">
        <f t="shared" si="1"/>
        <v>75</v>
      </c>
      <c r="F16" s="60">
        <f t="shared" si="1"/>
        <v>3026.66</v>
      </c>
      <c r="G16" s="28">
        <f t="shared" si="1"/>
        <v>67</v>
      </c>
      <c r="H16" s="60">
        <f t="shared" si="1"/>
        <v>2289.54</v>
      </c>
      <c r="I16" s="28">
        <f t="shared" si="1"/>
        <v>62</v>
      </c>
      <c r="J16" s="60">
        <f t="shared" si="1"/>
        <v>2225.54</v>
      </c>
      <c r="K16" s="28">
        <f t="shared" si="1"/>
        <v>57</v>
      </c>
      <c r="L16" s="60">
        <f t="shared" si="1"/>
        <v>3371.87</v>
      </c>
      <c r="M16" s="28">
        <f t="shared" si="1"/>
        <v>53</v>
      </c>
      <c r="N16" s="60">
        <f t="shared" si="1"/>
        <v>1713.1100000000001</v>
      </c>
      <c r="O16" s="28">
        <f t="shared" si="1"/>
        <v>42</v>
      </c>
      <c r="P16" s="60">
        <f t="shared" si="1"/>
        <v>940.27</v>
      </c>
      <c r="Q16" s="28">
        <f t="shared" si="1"/>
        <v>60</v>
      </c>
      <c r="R16" s="60">
        <f t="shared" si="1"/>
        <v>2452.3599999999997</v>
      </c>
      <c r="S16" s="28">
        <f t="shared" si="1"/>
        <v>88</v>
      </c>
      <c r="T16" s="60">
        <f t="shared" si="1"/>
        <v>4114.09</v>
      </c>
      <c r="U16" s="28">
        <f t="shared" si="1"/>
        <v>67</v>
      </c>
      <c r="V16" s="60">
        <f t="shared" si="1"/>
        <v>2661.52</v>
      </c>
      <c r="W16" s="28">
        <f t="shared" si="1"/>
        <v>46</v>
      </c>
      <c r="X16" s="60">
        <f t="shared" si="1"/>
        <v>1480.19</v>
      </c>
      <c r="Y16" s="28">
        <f t="shared" si="1"/>
        <v>152</v>
      </c>
      <c r="Z16" s="60">
        <f t="shared" si="1"/>
        <v>10321.209999999999</v>
      </c>
      <c r="AA16" s="53">
        <f t="shared" si="1"/>
        <v>834</v>
      </c>
      <c r="AB16" s="54">
        <f t="shared" si="1"/>
        <v>37147.75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2</v>
      </c>
      <c r="D22" s="17">
        <v>853.4</v>
      </c>
      <c r="E22" s="17">
        <v>1</v>
      </c>
      <c r="F22" s="17">
        <v>336.16</v>
      </c>
      <c r="G22" s="17">
        <v>4</v>
      </c>
      <c r="H22" s="17">
        <v>1967.5</v>
      </c>
      <c r="I22" s="17">
        <v>3</v>
      </c>
      <c r="J22" s="17">
        <v>648.25</v>
      </c>
      <c r="K22" s="17">
        <v>1</v>
      </c>
      <c r="L22" s="17">
        <v>319.60000000000002</v>
      </c>
      <c r="M22" s="17">
        <v>2</v>
      </c>
      <c r="N22" s="17">
        <v>869.14</v>
      </c>
      <c r="O22" s="17">
        <v>5</v>
      </c>
      <c r="P22" s="17">
        <v>2201.2600000000002</v>
      </c>
      <c r="Q22" s="17">
        <v>1</v>
      </c>
      <c r="R22" s="17">
        <v>1233.6500000000001</v>
      </c>
      <c r="S22" s="17">
        <v>3</v>
      </c>
      <c r="T22" s="17">
        <v>1130.4000000000001</v>
      </c>
      <c r="U22" s="17">
        <v>3</v>
      </c>
      <c r="V22" s="17">
        <v>1261.5</v>
      </c>
      <c r="W22" s="17">
        <v>1</v>
      </c>
      <c r="X22" s="17">
        <v>343.3</v>
      </c>
      <c r="Y22" s="17">
        <v>5</v>
      </c>
      <c r="Z22" s="17">
        <v>2619.8000000000002</v>
      </c>
      <c r="AA22" s="51">
        <f t="shared" si="2"/>
        <v>31</v>
      </c>
      <c r="AB22" s="51">
        <f t="shared" si="2"/>
        <v>13783.96</v>
      </c>
    </row>
    <row r="23" spans="1:30" x14ac:dyDescent="0.25">
      <c r="B23" s="24" t="s">
        <v>45</v>
      </c>
      <c r="C23" s="17">
        <v>2</v>
      </c>
      <c r="D23" s="17">
        <v>671.85</v>
      </c>
      <c r="E23" s="17">
        <v>5</v>
      </c>
      <c r="F23" s="17">
        <v>2248.15</v>
      </c>
      <c r="G23" s="17"/>
      <c r="H23" s="17"/>
      <c r="I23" s="17"/>
      <c r="J23" s="17"/>
      <c r="K23" s="17"/>
      <c r="L23" s="17"/>
      <c r="M23" s="17"/>
      <c r="N23" s="17"/>
      <c r="O23" s="17">
        <v>1</v>
      </c>
      <c r="P23" s="17">
        <v>662.04</v>
      </c>
      <c r="Q23" s="17"/>
      <c r="R23" s="17"/>
      <c r="S23" s="17">
        <v>5</v>
      </c>
      <c r="T23" s="17">
        <v>1110.01</v>
      </c>
      <c r="U23" s="17">
        <v>2</v>
      </c>
      <c r="V23" s="17">
        <v>621.29999999999995</v>
      </c>
      <c r="W23" s="17"/>
      <c r="X23" s="17"/>
      <c r="Y23" s="17">
        <v>4</v>
      </c>
      <c r="Z23" s="17">
        <v>1793.86</v>
      </c>
      <c r="AA23" s="51">
        <f t="shared" si="2"/>
        <v>19</v>
      </c>
      <c r="AB23" s="51">
        <f t="shared" si="2"/>
        <v>7107.21</v>
      </c>
    </row>
    <row r="24" spans="1:30" x14ac:dyDescent="0.25">
      <c r="A24" s="30"/>
      <c r="B24" s="31" t="s">
        <v>46</v>
      </c>
      <c r="C24" s="8"/>
      <c r="D24" s="8"/>
      <c r="E24" s="8">
        <v>2</v>
      </c>
      <c r="F24" s="8">
        <v>1056.8399999999999</v>
      </c>
      <c r="G24" s="8"/>
      <c r="H24" s="8"/>
      <c r="I24" s="8"/>
      <c r="J24" s="8"/>
      <c r="K24" s="4"/>
      <c r="L24" s="4"/>
      <c r="M24" s="4">
        <v>1</v>
      </c>
      <c r="N24" s="4">
        <v>429.42</v>
      </c>
      <c r="O24" s="4"/>
      <c r="P24" s="4"/>
      <c r="Q24" s="4">
        <v>1</v>
      </c>
      <c r="R24" s="4">
        <v>530.32000000000005</v>
      </c>
      <c r="S24" s="4"/>
      <c r="T24" s="4"/>
      <c r="U24" s="4">
        <v>1</v>
      </c>
      <c r="V24" s="4">
        <v>643.02</v>
      </c>
      <c r="W24" s="4">
        <v>2</v>
      </c>
      <c r="X24" s="4">
        <v>2788.12</v>
      </c>
      <c r="Y24" s="4"/>
      <c r="Z24" s="4"/>
      <c r="AA24" s="51">
        <f t="shared" si="2"/>
        <v>7</v>
      </c>
      <c r="AB24" s="51">
        <f t="shared" si="2"/>
        <v>5447.7199999999993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4</v>
      </c>
      <c r="D25" s="60">
        <f t="shared" si="3"/>
        <v>1525.25</v>
      </c>
      <c r="E25" s="28">
        <f t="shared" si="3"/>
        <v>8</v>
      </c>
      <c r="F25" s="60">
        <f t="shared" si="3"/>
        <v>3641.1499999999996</v>
      </c>
      <c r="G25" s="28">
        <f t="shared" si="3"/>
        <v>4</v>
      </c>
      <c r="H25" s="60">
        <f t="shared" si="3"/>
        <v>1967.5</v>
      </c>
      <c r="I25" s="28">
        <f t="shared" si="3"/>
        <v>3</v>
      </c>
      <c r="J25" s="60">
        <f t="shared" si="3"/>
        <v>648.25</v>
      </c>
      <c r="K25" s="65">
        <f t="shared" si="3"/>
        <v>1</v>
      </c>
      <c r="L25" s="73">
        <f t="shared" si="3"/>
        <v>319.60000000000002</v>
      </c>
      <c r="M25" s="65">
        <f t="shared" si="3"/>
        <v>3</v>
      </c>
      <c r="N25" s="73">
        <f t="shared" si="3"/>
        <v>1298.56</v>
      </c>
      <c r="O25" s="65">
        <f t="shared" si="3"/>
        <v>6</v>
      </c>
      <c r="P25" s="73">
        <f t="shared" si="3"/>
        <v>2863.3</v>
      </c>
      <c r="Q25" s="65">
        <f t="shared" si="3"/>
        <v>2</v>
      </c>
      <c r="R25" s="73">
        <f t="shared" si="3"/>
        <v>1763.9700000000003</v>
      </c>
      <c r="S25" s="65">
        <f t="shared" si="3"/>
        <v>8</v>
      </c>
      <c r="T25" s="73">
        <f t="shared" si="3"/>
        <v>2240.41</v>
      </c>
      <c r="U25" s="65">
        <f t="shared" si="3"/>
        <v>6</v>
      </c>
      <c r="V25" s="73">
        <f t="shared" si="3"/>
        <v>2525.8199999999997</v>
      </c>
      <c r="W25" s="65">
        <f t="shared" si="3"/>
        <v>3</v>
      </c>
      <c r="X25" s="73">
        <f t="shared" si="3"/>
        <v>3131.42</v>
      </c>
      <c r="Y25" s="65">
        <f t="shared" si="3"/>
        <v>9</v>
      </c>
      <c r="Z25" s="73">
        <f t="shared" si="3"/>
        <v>4413.66</v>
      </c>
      <c r="AA25" s="53">
        <f t="shared" si="3"/>
        <v>57</v>
      </c>
      <c r="AB25" s="54">
        <f t="shared" si="3"/>
        <v>26338.89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69</v>
      </c>
      <c r="D27" s="74">
        <f t="shared" si="4"/>
        <v>4076.6400000000003</v>
      </c>
      <c r="E27" s="62">
        <f t="shared" si="4"/>
        <v>83</v>
      </c>
      <c r="F27" s="74">
        <f t="shared" si="4"/>
        <v>6667.8099999999995</v>
      </c>
      <c r="G27" s="62">
        <f t="shared" si="4"/>
        <v>71</v>
      </c>
      <c r="H27" s="74">
        <f t="shared" si="4"/>
        <v>4257.04</v>
      </c>
      <c r="I27" s="62">
        <f t="shared" si="4"/>
        <v>65</v>
      </c>
      <c r="J27" s="74">
        <f t="shared" si="4"/>
        <v>2873.79</v>
      </c>
      <c r="K27" s="62">
        <f t="shared" si="4"/>
        <v>58</v>
      </c>
      <c r="L27" s="74">
        <f t="shared" si="4"/>
        <v>3691.47</v>
      </c>
      <c r="M27" s="62">
        <f t="shared" si="4"/>
        <v>56</v>
      </c>
      <c r="N27" s="74">
        <f t="shared" si="4"/>
        <v>3011.67</v>
      </c>
      <c r="O27" s="62">
        <f t="shared" si="4"/>
        <v>48</v>
      </c>
      <c r="P27" s="74">
        <f t="shared" si="4"/>
        <v>3803.57</v>
      </c>
      <c r="Q27" s="62">
        <f t="shared" si="4"/>
        <v>62</v>
      </c>
      <c r="R27" s="74">
        <f t="shared" si="4"/>
        <v>4216.33</v>
      </c>
      <c r="S27" s="62">
        <f t="shared" si="4"/>
        <v>96</v>
      </c>
      <c r="T27" s="74">
        <f t="shared" si="4"/>
        <v>6354.5</v>
      </c>
      <c r="U27" s="62">
        <f t="shared" si="4"/>
        <v>73</v>
      </c>
      <c r="V27" s="74">
        <f t="shared" si="4"/>
        <v>5187.34</v>
      </c>
      <c r="W27" s="62">
        <f t="shared" si="4"/>
        <v>49</v>
      </c>
      <c r="X27" s="74">
        <f t="shared" si="4"/>
        <v>4611.6100000000006</v>
      </c>
      <c r="Y27" s="62">
        <f t="shared" si="4"/>
        <v>161</v>
      </c>
      <c r="Z27" s="74">
        <f t="shared" si="4"/>
        <v>14734.869999999999</v>
      </c>
      <c r="AA27" s="123">
        <f t="shared" si="4"/>
        <v>891</v>
      </c>
      <c r="AB27" s="124">
        <f t="shared" si="4"/>
        <v>63486.64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2.75" customHeight="1" x14ac:dyDescent="0.25">
      <c r="A29" s="25" t="s">
        <v>81</v>
      </c>
      <c r="B29" s="61"/>
      <c r="C29" s="61"/>
      <c r="D29" s="88">
        <v>37433.99</v>
      </c>
      <c r="E29" s="61"/>
      <c r="F29" s="88">
        <v>45475.96</v>
      </c>
      <c r="G29" s="61"/>
      <c r="H29" s="88">
        <v>39748.730000000003</v>
      </c>
      <c r="I29" s="61"/>
      <c r="J29" s="88">
        <v>43305.16</v>
      </c>
      <c r="K29" s="61"/>
      <c r="L29" s="88">
        <v>30847.02</v>
      </c>
      <c r="M29" s="61"/>
      <c r="N29" s="88">
        <v>31224.71</v>
      </c>
      <c r="O29" s="61"/>
      <c r="P29" s="88">
        <v>23180.39</v>
      </c>
      <c r="Q29" s="61"/>
      <c r="R29" s="88">
        <v>41943.54</v>
      </c>
      <c r="S29" s="61"/>
      <c r="T29" s="88">
        <v>69049</v>
      </c>
      <c r="U29" s="61"/>
      <c r="V29" s="88">
        <v>38605.22</v>
      </c>
      <c r="W29" s="61"/>
      <c r="X29" s="88">
        <v>29170.66</v>
      </c>
      <c r="Y29" s="61"/>
      <c r="Z29" s="88">
        <v>75183.38</v>
      </c>
      <c r="AA29" s="86"/>
      <c r="AB29" s="59">
        <f>D29+F29+H29+J29+L29+N29+P29+R29+T29+V29+X29+Z29</f>
        <v>505167.75999999995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0.10890209673080536</v>
      </c>
      <c r="E30" s="29"/>
      <c r="F30" s="108">
        <f>F27/F29</f>
        <v>0.14662274309327389</v>
      </c>
      <c r="G30" s="29"/>
      <c r="H30" s="108">
        <f>H27/H29</f>
        <v>0.10709876768389832</v>
      </c>
      <c r="I30" s="29"/>
      <c r="J30" s="108">
        <f>J27/J29</f>
        <v>6.6361375872990652E-2</v>
      </c>
      <c r="K30" s="29"/>
      <c r="L30" s="108">
        <f>L27/L29</f>
        <v>0.11967023070624001</v>
      </c>
      <c r="M30" s="29"/>
      <c r="N30" s="108">
        <f>N27/N29</f>
        <v>9.6451496266898876E-2</v>
      </c>
      <c r="O30" s="29"/>
      <c r="P30" s="108">
        <f>P27/P29</f>
        <v>0.16408567759213716</v>
      </c>
      <c r="Q30" s="29"/>
      <c r="R30" s="108">
        <f>R27/R29</f>
        <v>0.10052394242355318</v>
      </c>
      <c r="S30" s="29"/>
      <c r="T30" s="108">
        <f>T27/T29</f>
        <v>9.2028849078190852E-2</v>
      </c>
      <c r="U30" s="29"/>
      <c r="V30" s="108">
        <f>V27/V29</f>
        <v>0.13436887550440069</v>
      </c>
      <c r="W30" s="29"/>
      <c r="X30" s="108">
        <f>X27/X29</f>
        <v>0.15809069798215059</v>
      </c>
      <c r="Y30" s="29"/>
      <c r="Z30" s="108">
        <f>Z27/Z29</f>
        <v>0.19598573514518763</v>
      </c>
      <c r="AA30" s="125"/>
      <c r="AB30" s="126">
        <f>AB27/AB29</f>
        <v>0.12567437003501569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31</v>
      </c>
      <c r="D33" s="17">
        <v>29</v>
      </c>
      <c r="E33" s="17">
        <v>15</v>
      </c>
      <c r="F33" s="17">
        <v>32</v>
      </c>
      <c r="G33" s="17">
        <v>31</v>
      </c>
      <c r="H33" s="17">
        <v>24</v>
      </c>
      <c r="I33" s="17">
        <v>33</v>
      </c>
      <c r="J33" s="17">
        <v>384.01</v>
      </c>
      <c r="K33" s="17">
        <v>14</v>
      </c>
      <c r="L33" s="17">
        <v>240.02</v>
      </c>
      <c r="M33" s="17">
        <v>25</v>
      </c>
      <c r="N33" s="17">
        <v>439</v>
      </c>
      <c r="O33" s="17">
        <v>30</v>
      </c>
      <c r="P33" s="117">
        <v>284</v>
      </c>
      <c r="Q33" s="17">
        <v>29</v>
      </c>
      <c r="R33" s="117">
        <v>208</v>
      </c>
      <c r="S33" s="17">
        <v>28</v>
      </c>
      <c r="T33" s="117">
        <v>124</v>
      </c>
      <c r="U33" s="17">
        <v>43</v>
      </c>
      <c r="V33" s="117">
        <v>0</v>
      </c>
      <c r="W33" s="17">
        <v>35</v>
      </c>
      <c r="X33" s="117">
        <v>1362.85</v>
      </c>
      <c r="Y33" s="17">
        <v>39</v>
      </c>
      <c r="Z33" s="117">
        <v>1336.16</v>
      </c>
      <c r="AA33" s="51">
        <f>C33+E33+G33+I33+K33+M33+O33+Q33+S33+U33+W33+Y33</f>
        <v>353</v>
      </c>
      <c r="AB33" s="119">
        <f>D33+F33+H33+J33+L33+N33+P33+R33+T33+V33+X33+Z33</f>
        <v>4463.04</v>
      </c>
    </row>
    <row r="34" spans="1:32" x14ac:dyDescent="0.25">
      <c r="A34" s="30"/>
      <c r="B34" s="31" t="s">
        <v>41</v>
      </c>
      <c r="C34" s="96">
        <v>20</v>
      </c>
      <c r="D34" s="96">
        <v>511.8</v>
      </c>
      <c r="E34" s="96">
        <v>16</v>
      </c>
      <c r="F34" s="96">
        <v>184.66</v>
      </c>
      <c r="G34" s="96">
        <v>18</v>
      </c>
      <c r="H34" s="96">
        <v>484.51</v>
      </c>
      <c r="I34" s="96">
        <v>17</v>
      </c>
      <c r="J34" s="96">
        <v>325.38</v>
      </c>
      <c r="K34" s="96">
        <v>15</v>
      </c>
      <c r="L34" s="96">
        <v>258.70999999999998</v>
      </c>
      <c r="M34" s="96">
        <v>27</v>
      </c>
      <c r="N34" s="96">
        <v>399.15</v>
      </c>
      <c r="O34" s="96">
        <v>21</v>
      </c>
      <c r="P34" s="118">
        <v>424.95</v>
      </c>
      <c r="Q34" s="96">
        <v>22</v>
      </c>
      <c r="R34" s="118">
        <v>969.35</v>
      </c>
      <c r="S34" s="96">
        <v>22</v>
      </c>
      <c r="T34" s="118">
        <v>305.33</v>
      </c>
      <c r="U34" s="96">
        <v>28</v>
      </c>
      <c r="V34" s="118">
        <v>256.32</v>
      </c>
      <c r="W34" s="96">
        <v>27</v>
      </c>
      <c r="X34" s="118">
        <v>612.92999999999995</v>
      </c>
      <c r="Y34" s="96">
        <v>22</v>
      </c>
      <c r="Z34" s="118">
        <v>1616.75</v>
      </c>
      <c r="AA34" s="51">
        <f>C34+E34+G34+I34+K34+M34+O34+Q34+S34+U34+W34+Y34</f>
        <v>255</v>
      </c>
      <c r="AB34" s="119">
        <f>D34+F34+H34+J34+L34+N34+P34+R34+T34+V34+X34+Z34</f>
        <v>6349.84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51</v>
      </c>
      <c r="D35" s="120">
        <f t="shared" si="5"/>
        <v>540.79999999999995</v>
      </c>
      <c r="E35" s="66">
        <f t="shared" si="5"/>
        <v>31</v>
      </c>
      <c r="F35" s="120">
        <f t="shared" si="5"/>
        <v>216.66</v>
      </c>
      <c r="G35" s="66">
        <f t="shared" si="5"/>
        <v>49</v>
      </c>
      <c r="H35" s="120">
        <f t="shared" si="5"/>
        <v>508.51</v>
      </c>
      <c r="I35" s="66">
        <f t="shared" si="5"/>
        <v>50</v>
      </c>
      <c r="J35" s="120">
        <f t="shared" si="5"/>
        <v>709.39</v>
      </c>
      <c r="K35" s="66">
        <f t="shared" si="5"/>
        <v>29</v>
      </c>
      <c r="L35" s="120">
        <f t="shared" si="5"/>
        <v>498.73</v>
      </c>
      <c r="M35" s="66">
        <f t="shared" si="5"/>
        <v>52</v>
      </c>
      <c r="N35" s="120">
        <f t="shared" si="5"/>
        <v>838.15</v>
      </c>
      <c r="O35" s="66">
        <f t="shared" ref="O35:AB35" si="6">SUM(O33:O34)</f>
        <v>51</v>
      </c>
      <c r="P35" s="120">
        <f t="shared" si="6"/>
        <v>708.95</v>
      </c>
      <c r="Q35" s="66">
        <f t="shared" si="6"/>
        <v>51</v>
      </c>
      <c r="R35" s="120">
        <f t="shared" si="6"/>
        <v>1177.3499999999999</v>
      </c>
      <c r="S35" s="66">
        <f t="shared" si="6"/>
        <v>50</v>
      </c>
      <c r="T35" s="120">
        <f t="shared" si="6"/>
        <v>429.33</v>
      </c>
      <c r="U35" s="66">
        <f t="shared" si="6"/>
        <v>71</v>
      </c>
      <c r="V35" s="120">
        <f t="shared" si="6"/>
        <v>256.32</v>
      </c>
      <c r="W35" s="66">
        <f t="shared" si="6"/>
        <v>62</v>
      </c>
      <c r="X35" s="120">
        <f t="shared" si="6"/>
        <v>1975.7799999999997</v>
      </c>
      <c r="Y35" s="66">
        <f t="shared" si="6"/>
        <v>61</v>
      </c>
      <c r="Z35" s="120">
        <f t="shared" si="6"/>
        <v>2952.91</v>
      </c>
      <c r="AA35" s="53">
        <f t="shared" si="6"/>
        <v>608</v>
      </c>
      <c r="AB35" s="54">
        <f t="shared" si="6"/>
        <v>10812.880000000001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3592.5900000000006</v>
      </c>
      <c r="E37" s="72"/>
      <c r="F37" s="116">
        <f>F16+F25+F35-F9</f>
        <v>5574.0399999999991</v>
      </c>
      <c r="G37" s="72"/>
      <c r="H37" s="116">
        <f>H16+H25+H34-H9</f>
        <v>3638.8500000000004</v>
      </c>
      <c r="I37" s="72"/>
      <c r="J37" s="116">
        <f>J16+J25+J35-J9</f>
        <v>2190.5499999999997</v>
      </c>
      <c r="K37" s="72"/>
      <c r="L37" s="116">
        <f>L16+L25+L35-L9</f>
        <v>3315.56</v>
      </c>
      <c r="M37" s="72"/>
      <c r="N37" s="116">
        <f>N16+N25+N35-N9</f>
        <v>3066.8500000000004</v>
      </c>
      <c r="O37" s="72"/>
      <c r="P37" s="116">
        <f>P16+P25+P35-P9</f>
        <v>3628.6700000000005</v>
      </c>
      <c r="Q37" s="72"/>
      <c r="R37" s="116">
        <f>R16+R25+R35-R9</f>
        <v>4484.97</v>
      </c>
      <c r="S37" s="72"/>
      <c r="T37" s="116">
        <f>T16+T25+T35-T9</f>
        <v>5059.67</v>
      </c>
      <c r="U37" s="72"/>
      <c r="V37" s="116">
        <f>V16+V25+V35-V9</f>
        <v>4179.34</v>
      </c>
      <c r="W37" s="72"/>
      <c r="X37" s="116">
        <f>X16+X25+X35-X9</f>
        <v>5692.39</v>
      </c>
      <c r="Y37" s="72"/>
      <c r="Z37" s="116">
        <f>Z16+Z25+Z35-Z9</f>
        <v>15366.279999999999</v>
      </c>
      <c r="AA37" s="72"/>
      <c r="AB37" s="116">
        <f>AB16+AB25+AB35-AB9</f>
        <v>59813.760000000002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O3:P3"/>
    <mergeCell ref="Q3:R3"/>
    <mergeCell ref="AA3:AB3"/>
    <mergeCell ref="S3:T3"/>
    <mergeCell ref="U3:V3"/>
    <mergeCell ref="W3:X3"/>
    <mergeCell ref="Y3:Z3"/>
    <mergeCell ref="M3:N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54" orientation="landscape" r:id="rId1"/>
  <headerFooter alignWithMargins="0">
    <oddFooter>&amp;L&amp;F&amp;RPrepared by Kathy Adair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F40"/>
  <sheetViews>
    <sheetView zoomScaleNormal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5" sqref="C5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9.109375" style="1" bestFit="1" customWidth="1"/>
    <col min="5" max="5" width="5.6640625" style="1" customWidth="1"/>
    <col min="6" max="6" width="9.109375" style="1" customWidth="1"/>
    <col min="7" max="7" width="5.6640625" style="1" customWidth="1"/>
    <col min="8" max="8" width="9.109375" style="1" customWidth="1"/>
    <col min="9" max="9" width="5.6640625" style="1" customWidth="1"/>
    <col min="10" max="10" width="9.109375" style="1" customWidth="1"/>
    <col min="11" max="11" width="5.6640625" style="1" customWidth="1"/>
    <col min="12" max="12" width="8.109375" style="1" customWidth="1"/>
    <col min="13" max="13" width="5.6640625" style="1" customWidth="1"/>
    <col min="14" max="14" width="8.109375" style="1" customWidth="1"/>
    <col min="15" max="15" width="6.33203125" style="1" customWidth="1"/>
    <col min="16" max="16" width="9.109375" style="1" customWidth="1"/>
    <col min="17" max="17" width="6.33203125" style="1" customWidth="1"/>
    <col min="18" max="18" width="9.109375" style="1" customWidth="1"/>
    <col min="19" max="19" width="6.109375" style="1" customWidth="1"/>
    <col min="20" max="20" width="9.109375" style="1" customWidth="1"/>
    <col min="21" max="21" width="4" style="1" customWidth="1"/>
    <col min="22" max="22" width="9.109375" style="1" customWidth="1"/>
    <col min="23" max="23" width="7.33203125" style="1" customWidth="1"/>
    <col min="24" max="24" width="9.109375" style="1" customWidth="1"/>
    <col min="25" max="25" width="6.109375" style="1" customWidth="1"/>
    <col min="26" max="26" width="9.109375" style="1" customWidth="1"/>
    <col min="27" max="27" width="6.33203125" style="3" customWidth="1"/>
    <col min="28" max="28" width="10.6640625" style="3" bestFit="1" customWidth="1"/>
    <col min="30" max="30" width="10.6640625" bestFit="1" customWidth="1"/>
  </cols>
  <sheetData>
    <row r="1" spans="1:28" x14ac:dyDescent="0.25">
      <c r="A1" s="24" t="s">
        <v>116</v>
      </c>
    </row>
    <row r="2" spans="1:28" x14ac:dyDescent="0.25">
      <c r="A2" t="s">
        <v>27</v>
      </c>
    </row>
    <row r="3" spans="1:28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8" ht="13.8" x14ac:dyDescent="0.25">
      <c r="A5" s="26" t="s">
        <v>36</v>
      </c>
      <c r="B5" s="25"/>
      <c r="AA5" s="49"/>
      <c r="AB5" s="49"/>
    </row>
    <row r="6" spans="1:28" ht="13.8" thickBot="1" x14ac:dyDescent="0.3">
      <c r="B6" s="24" t="s">
        <v>111</v>
      </c>
      <c r="C6" s="8">
        <v>456</v>
      </c>
      <c r="E6" s="8">
        <v>479</v>
      </c>
      <c r="G6" s="8">
        <v>395</v>
      </c>
      <c r="I6" s="8">
        <v>283</v>
      </c>
      <c r="K6" s="8">
        <v>188</v>
      </c>
      <c r="M6" s="8">
        <v>134</v>
      </c>
      <c r="O6" s="8">
        <v>304</v>
      </c>
      <c r="Q6" s="8">
        <v>275</v>
      </c>
      <c r="S6" s="8">
        <v>334</v>
      </c>
      <c r="U6" s="8">
        <v>417</v>
      </c>
      <c r="W6" s="6">
        <v>288</v>
      </c>
      <c r="Y6" s="8">
        <v>325</v>
      </c>
      <c r="AA6" s="50">
        <f>C6+E6+G6+I6+K6+M6+O6+Q6+S6+U6+W6+Y6</f>
        <v>3878</v>
      </c>
      <c r="AB6" s="49"/>
    </row>
    <row r="7" spans="1:28" ht="13.8" thickTop="1" x14ac:dyDescent="0.25">
      <c r="B7" s="24" t="s">
        <v>113</v>
      </c>
      <c r="D7" s="4">
        <v>6147.92</v>
      </c>
      <c r="F7" s="4">
        <v>6404.47</v>
      </c>
      <c r="H7" s="4">
        <v>4798.5</v>
      </c>
      <c r="J7" s="4">
        <v>2612.5100000000002</v>
      </c>
      <c r="L7" s="4">
        <v>1685.9</v>
      </c>
      <c r="N7" s="4">
        <v>1314.03</v>
      </c>
      <c r="P7" s="4">
        <v>2832.58</v>
      </c>
      <c r="R7" s="4">
        <v>2574.11</v>
      </c>
      <c r="T7" s="4">
        <v>3088.45</v>
      </c>
      <c r="V7" s="4">
        <v>3923.29</v>
      </c>
      <c r="X7" s="4">
        <v>2856.1</v>
      </c>
      <c r="Z7" s="4">
        <v>4048.26</v>
      </c>
      <c r="AA7" s="49"/>
      <c r="AB7" s="51">
        <f>D7+F7+H7+J7+L7+N7+P7+R7+T7+V7+X7+Z7</f>
        <v>42286.12</v>
      </c>
    </row>
    <row r="8" spans="1:28" x14ac:dyDescent="0.25">
      <c r="B8" s="24" t="s">
        <v>114</v>
      </c>
      <c r="D8" s="6">
        <v>684</v>
      </c>
      <c r="F8" s="6">
        <v>718.5</v>
      </c>
      <c r="H8" s="6">
        <v>592.5</v>
      </c>
      <c r="J8" s="6">
        <v>424.5</v>
      </c>
      <c r="L8" s="6">
        <v>282</v>
      </c>
      <c r="N8" s="6">
        <v>201</v>
      </c>
      <c r="P8" s="6">
        <v>456</v>
      </c>
      <c r="R8" s="6">
        <v>412.5</v>
      </c>
      <c r="T8" s="6">
        <v>501</v>
      </c>
      <c r="V8" s="6">
        <v>625.5</v>
      </c>
      <c r="X8" s="6">
        <v>432</v>
      </c>
      <c r="Z8" s="6">
        <v>487.5</v>
      </c>
      <c r="AA8" s="49"/>
      <c r="AB8" s="52">
        <f>D8+F8+H8+J8+L8+N8+P8+R8+T8+V8+X8+Z8</f>
        <v>5817</v>
      </c>
    </row>
    <row r="9" spans="1:28" ht="13.8" thickBot="1" x14ac:dyDescent="0.3">
      <c r="A9" s="64" t="s">
        <v>38</v>
      </c>
      <c r="B9" s="137"/>
      <c r="C9" s="9"/>
      <c r="D9" s="60">
        <f>SUM(D7:D8)</f>
        <v>6831.92</v>
      </c>
      <c r="E9" s="9"/>
      <c r="F9" s="60">
        <f>SUM(F7:F8)</f>
        <v>7122.97</v>
      </c>
      <c r="G9" s="9"/>
      <c r="H9" s="60">
        <f>SUM(H7:H8)</f>
        <v>5391</v>
      </c>
      <c r="I9" s="9"/>
      <c r="J9" s="60">
        <f>SUM(J7:J8)</f>
        <v>3037.01</v>
      </c>
      <c r="K9" s="9"/>
      <c r="L9" s="60">
        <f>SUM(L7:L8)</f>
        <v>1967.9</v>
      </c>
      <c r="M9" s="9"/>
      <c r="N9" s="60">
        <f>SUM(N7:N8)</f>
        <v>1515.03</v>
      </c>
      <c r="O9" s="9"/>
      <c r="P9" s="60">
        <f>SUM(P7:P8)</f>
        <v>3288.58</v>
      </c>
      <c r="Q9" s="9"/>
      <c r="R9" s="60">
        <f>SUM(R7:R8)</f>
        <v>2986.61</v>
      </c>
      <c r="S9" s="9"/>
      <c r="T9" s="60">
        <f>SUM(T7:T8)</f>
        <v>3589.45</v>
      </c>
      <c r="U9" s="9"/>
      <c r="V9" s="60">
        <f>SUM(V7:V8)</f>
        <v>4548.79</v>
      </c>
      <c r="W9" s="9"/>
      <c r="X9" s="60">
        <f>SUM(X7:X8)</f>
        <v>3288.1</v>
      </c>
      <c r="Y9" s="9"/>
      <c r="Z9" s="60">
        <f>SUM(Z7:Z8)</f>
        <v>4535.76</v>
      </c>
      <c r="AA9" s="50"/>
      <c r="AB9" s="58">
        <f>SUM(AB7:AB8)</f>
        <v>48103.12</v>
      </c>
    </row>
    <row r="10" spans="1:28" ht="13.8" thickTop="1" x14ac:dyDescent="0.25">
      <c r="AA10" s="49"/>
      <c r="AB10" s="49"/>
    </row>
    <row r="11" spans="1:28" ht="13.8" x14ac:dyDescent="0.25">
      <c r="A11" s="26" t="s">
        <v>77</v>
      </c>
      <c r="B11" s="25"/>
      <c r="AA11" s="49"/>
      <c r="AB11" s="49"/>
    </row>
    <row r="12" spans="1:28" x14ac:dyDescent="0.25">
      <c r="A12" s="132"/>
      <c r="B12" s="24" t="s">
        <v>108</v>
      </c>
      <c r="C12" s="135">
        <v>250</v>
      </c>
      <c r="D12" s="135">
        <v>6520.51</v>
      </c>
      <c r="E12" s="135">
        <v>264</v>
      </c>
      <c r="F12" s="135">
        <v>8132.28</v>
      </c>
      <c r="G12" s="135">
        <v>197</v>
      </c>
      <c r="H12" s="135">
        <v>5654.33</v>
      </c>
      <c r="I12" s="135">
        <v>114</v>
      </c>
      <c r="J12" s="135">
        <v>2967.15</v>
      </c>
      <c r="K12" s="135">
        <v>93</v>
      </c>
      <c r="L12" s="135">
        <v>2440.16</v>
      </c>
      <c r="M12" s="135">
        <v>52</v>
      </c>
      <c r="N12" s="135">
        <v>1293.02</v>
      </c>
      <c r="O12" s="135">
        <v>160</v>
      </c>
      <c r="P12" s="135">
        <v>4286.99</v>
      </c>
      <c r="Q12" s="135">
        <v>135</v>
      </c>
      <c r="R12" s="135">
        <v>3268.75</v>
      </c>
      <c r="S12" s="135">
        <v>169</v>
      </c>
      <c r="T12" s="135">
        <v>4168.45</v>
      </c>
      <c r="U12" s="135">
        <v>195</v>
      </c>
      <c r="V12" s="135">
        <v>6061.51</v>
      </c>
      <c r="W12" s="135">
        <v>141</v>
      </c>
      <c r="X12" s="135">
        <v>3211.88</v>
      </c>
      <c r="Y12" s="135">
        <v>145</v>
      </c>
      <c r="Z12" s="135">
        <v>3671.71</v>
      </c>
      <c r="AA12" s="51">
        <f t="shared" ref="AA12:AB15" si="0">C12+E12+G12+I12+K12+M12+O12+Q12+S12+U12+W12+Y12</f>
        <v>1915</v>
      </c>
      <c r="AB12" s="51">
        <f t="shared" si="0"/>
        <v>51676.74</v>
      </c>
    </row>
    <row r="13" spans="1:28" x14ac:dyDescent="0.25">
      <c r="A13" s="20"/>
      <c r="B13" t="s">
        <v>109</v>
      </c>
      <c r="C13" s="135">
        <v>19</v>
      </c>
      <c r="D13" s="135">
        <v>1426.28</v>
      </c>
      <c r="E13" s="135">
        <v>42</v>
      </c>
      <c r="F13" s="135">
        <v>3652.79</v>
      </c>
      <c r="G13" s="135">
        <v>7</v>
      </c>
      <c r="H13" s="135">
        <v>761.12</v>
      </c>
      <c r="I13" s="135">
        <v>2</v>
      </c>
      <c r="J13" s="135">
        <v>45.36</v>
      </c>
      <c r="K13" s="135">
        <v>5</v>
      </c>
      <c r="L13" s="135">
        <v>157.29</v>
      </c>
      <c r="M13" s="135">
        <v>2</v>
      </c>
      <c r="N13" s="135">
        <v>26.68</v>
      </c>
      <c r="O13" s="135">
        <v>3</v>
      </c>
      <c r="P13" s="135">
        <v>46.95</v>
      </c>
      <c r="Q13" s="135">
        <v>4</v>
      </c>
      <c r="R13" s="135">
        <v>194.07</v>
      </c>
      <c r="S13" s="135">
        <v>4</v>
      </c>
      <c r="T13" s="135">
        <v>45.08</v>
      </c>
      <c r="U13" s="135">
        <v>4</v>
      </c>
      <c r="V13" s="135">
        <v>98.86</v>
      </c>
      <c r="W13" s="135">
        <v>1</v>
      </c>
      <c r="X13" s="135">
        <v>63.5</v>
      </c>
      <c r="Y13" s="135">
        <v>1</v>
      </c>
      <c r="Z13" s="135">
        <v>182.56</v>
      </c>
      <c r="AA13" s="51">
        <f t="shared" si="0"/>
        <v>94</v>
      </c>
      <c r="AB13" s="51">
        <f t="shared" si="0"/>
        <v>6700.5399999999991</v>
      </c>
    </row>
    <row r="14" spans="1:28" x14ac:dyDescent="0.25">
      <c r="B14" s="19" t="s">
        <v>112</v>
      </c>
      <c r="C14" s="135">
        <v>34</v>
      </c>
      <c r="D14" s="135">
        <v>2689.6</v>
      </c>
      <c r="E14" s="135">
        <v>60</v>
      </c>
      <c r="F14" s="135">
        <v>5002.3900000000003</v>
      </c>
      <c r="G14" s="135">
        <v>50</v>
      </c>
      <c r="H14" s="135">
        <v>5519.58</v>
      </c>
      <c r="I14" s="135">
        <v>25</v>
      </c>
      <c r="J14" s="135">
        <v>3700.77</v>
      </c>
      <c r="K14" s="135">
        <v>14</v>
      </c>
      <c r="L14" s="135">
        <v>1986</v>
      </c>
      <c r="M14" s="135">
        <v>12</v>
      </c>
      <c r="N14" s="135">
        <v>1473.4</v>
      </c>
      <c r="O14" s="135">
        <v>8</v>
      </c>
      <c r="P14" s="135">
        <v>1738.6</v>
      </c>
      <c r="Q14" s="135">
        <v>19</v>
      </c>
      <c r="R14" s="135">
        <v>2804.67</v>
      </c>
      <c r="S14" s="135">
        <v>10</v>
      </c>
      <c r="T14" s="135">
        <v>1621.52</v>
      </c>
      <c r="U14" s="135">
        <v>35</v>
      </c>
      <c r="V14" s="135">
        <v>4991.91</v>
      </c>
      <c r="W14" s="135">
        <v>27</v>
      </c>
      <c r="X14" s="135">
        <v>3521.82</v>
      </c>
      <c r="Y14" s="135">
        <v>32</v>
      </c>
      <c r="Z14" s="135">
        <v>2900.3</v>
      </c>
      <c r="AA14" s="51">
        <f t="shared" si="0"/>
        <v>326</v>
      </c>
      <c r="AB14" s="51">
        <f t="shared" si="0"/>
        <v>37950.560000000005</v>
      </c>
    </row>
    <row r="15" spans="1:28" s="30" customFormat="1" x14ac:dyDescent="0.25">
      <c r="A15" s="129"/>
      <c r="B15" s="130" t="s">
        <v>110</v>
      </c>
      <c r="C15" s="136">
        <v>2</v>
      </c>
      <c r="D15" s="136">
        <v>0</v>
      </c>
      <c r="E15" s="136">
        <v>8</v>
      </c>
      <c r="F15" s="136">
        <v>123</v>
      </c>
      <c r="G15" s="136">
        <v>3</v>
      </c>
      <c r="H15" s="136">
        <v>160</v>
      </c>
      <c r="I15" s="136">
        <v>4</v>
      </c>
      <c r="J15" s="136">
        <v>0</v>
      </c>
      <c r="K15" s="136">
        <v>1</v>
      </c>
      <c r="L15" s="136">
        <v>0</v>
      </c>
      <c r="M15" s="136">
        <v>1</v>
      </c>
      <c r="N15" s="136">
        <v>0</v>
      </c>
      <c r="O15" s="136"/>
      <c r="P15" s="136"/>
      <c r="Q15" s="136"/>
      <c r="R15" s="136"/>
      <c r="S15" s="136"/>
      <c r="T15" s="136"/>
      <c r="U15" s="136">
        <v>5</v>
      </c>
      <c r="V15" s="136">
        <v>0</v>
      </c>
      <c r="W15" s="136"/>
      <c r="X15" s="136"/>
      <c r="Y15" s="136">
        <v>1</v>
      </c>
      <c r="Z15" s="136">
        <v>16</v>
      </c>
      <c r="AA15" s="51">
        <f t="shared" si="0"/>
        <v>25</v>
      </c>
      <c r="AB15" s="51">
        <f t="shared" si="0"/>
        <v>299</v>
      </c>
    </row>
    <row r="16" spans="1:28" ht="13.8" thickBot="1" x14ac:dyDescent="0.3">
      <c r="A16" s="35" t="s">
        <v>80</v>
      </c>
      <c r="B16" s="35"/>
      <c r="C16" s="28">
        <f t="shared" ref="C16:AB16" si="1">SUM(C12:C15)</f>
        <v>305</v>
      </c>
      <c r="D16" s="60">
        <f t="shared" si="1"/>
        <v>10636.39</v>
      </c>
      <c r="E16" s="28">
        <f t="shared" si="1"/>
        <v>374</v>
      </c>
      <c r="F16" s="60">
        <f t="shared" si="1"/>
        <v>16910.46</v>
      </c>
      <c r="G16" s="28">
        <f t="shared" si="1"/>
        <v>257</v>
      </c>
      <c r="H16" s="60">
        <f t="shared" si="1"/>
        <v>12095.029999999999</v>
      </c>
      <c r="I16" s="28">
        <f t="shared" si="1"/>
        <v>145</v>
      </c>
      <c r="J16" s="60">
        <f t="shared" si="1"/>
        <v>6713.2800000000007</v>
      </c>
      <c r="K16" s="28">
        <f t="shared" si="1"/>
        <v>113</v>
      </c>
      <c r="L16" s="60">
        <f t="shared" si="1"/>
        <v>4583.45</v>
      </c>
      <c r="M16" s="28">
        <f t="shared" si="1"/>
        <v>67</v>
      </c>
      <c r="N16" s="60">
        <f t="shared" si="1"/>
        <v>2793.1000000000004</v>
      </c>
      <c r="O16" s="28">
        <f t="shared" si="1"/>
        <v>171</v>
      </c>
      <c r="P16" s="60">
        <f t="shared" si="1"/>
        <v>6072.5399999999991</v>
      </c>
      <c r="Q16" s="28">
        <f t="shared" si="1"/>
        <v>158</v>
      </c>
      <c r="R16" s="60">
        <f t="shared" si="1"/>
        <v>6267.49</v>
      </c>
      <c r="S16" s="28">
        <f t="shared" si="1"/>
        <v>183</v>
      </c>
      <c r="T16" s="60">
        <f t="shared" si="1"/>
        <v>5835.0499999999993</v>
      </c>
      <c r="U16" s="28">
        <f t="shared" si="1"/>
        <v>239</v>
      </c>
      <c r="V16" s="60">
        <f t="shared" si="1"/>
        <v>11152.279999999999</v>
      </c>
      <c r="W16" s="28">
        <f t="shared" si="1"/>
        <v>169</v>
      </c>
      <c r="X16" s="60">
        <f t="shared" si="1"/>
        <v>6797.2000000000007</v>
      </c>
      <c r="Y16" s="28">
        <f t="shared" si="1"/>
        <v>179</v>
      </c>
      <c r="Z16" s="60">
        <f t="shared" si="1"/>
        <v>6770.57</v>
      </c>
      <c r="AA16" s="53">
        <f t="shared" si="1"/>
        <v>2360</v>
      </c>
      <c r="AB16" s="54">
        <f t="shared" si="1"/>
        <v>96626.84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6</v>
      </c>
      <c r="D22" s="17">
        <v>2818.5</v>
      </c>
      <c r="E22" s="17">
        <v>10</v>
      </c>
      <c r="F22" s="17">
        <v>5025.8</v>
      </c>
      <c r="G22" s="17">
        <v>11</v>
      </c>
      <c r="H22" s="17">
        <v>4336.92</v>
      </c>
      <c r="I22" s="17">
        <v>9</v>
      </c>
      <c r="J22" s="17">
        <v>3405.62</v>
      </c>
      <c r="K22" s="17">
        <v>4</v>
      </c>
      <c r="L22" s="17">
        <v>1411.8</v>
      </c>
      <c r="M22" s="17">
        <v>8</v>
      </c>
      <c r="N22" s="17">
        <v>4464.93</v>
      </c>
      <c r="O22" s="17">
        <v>13</v>
      </c>
      <c r="P22" s="17">
        <v>4702.54</v>
      </c>
      <c r="Q22" s="17">
        <v>12</v>
      </c>
      <c r="R22" s="17">
        <v>6317.1</v>
      </c>
      <c r="S22" s="17">
        <v>11</v>
      </c>
      <c r="T22" s="17">
        <v>4237.03</v>
      </c>
      <c r="U22" s="17">
        <v>19</v>
      </c>
      <c r="V22" s="17">
        <v>7326.37</v>
      </c>
      <c r="W22" s="17">
        <v>15</v>
      </c>
      <c r="X22" s="17">
        <v>9418.3799999999992</v>
      </c>
      <c r="Y22" s="17">
        <v>9</v>
      </c>
      <c r="Z22" s="17">
        <v>3990.26</v>
      </c>
      <c r="AA22" s="51">
        <f t="shared" si="2"/>
        <v>127</v>
      </c>
      <c r="AB22" s="51">
        <f t="shared" si="2"/>
        <v>57455.25</v>
      </c>
    </row>
    <row r="23" spans="1:30" x14ac:dyDescent="0.25">
      <c r="B23" s="24" t="s">
        <v>45</v>
      </c>
      <c r="C23" s="17">
        <v>2</v>
      </c>
      <c r="D23" s="17">
        <v>473.5</v>
      </c>
      <c r="E23" s="17"/>
      <c r="F23" s="17"/>
      <c r="G23" s="17">
        <v>1</v>
      </c>
      <c r="H23" s="17">
        <v>465.6</v>
      </c>
      <c r="I23" s="17"/>
      <c r="J23" s="17"/>
      <c r="K23" s="17"/>
      <c r="L23" s="17"/>
      <c r="M23" s="17"/>
      <c r="N23" s="17"/>
      <c r="O23" s="17">
        <v>3</v>
      </c>
      <c r="P23" s="17">
        <v>719.92</v>
      </c>
      <c r="Q23" s="17">
        <v>1</v>
      </c>
      <c r="R23" s="17">
        <v>294.33999999999997</v>
      </c>
      <c r="S23" s="17">
        <v>6</v>
      </c>
      <c r="T23" s="17">
        <v>2178.0100000000002</v>
      </c>
      <c r="U23" s="17">
        <v>1</v>
      </c>
      <c r="V23" s="17">
        <v>528.54999999999995</v>
      </c>
      <c r="W23" s="17">
        <v>2</v>
      </c>
      <c r="X23" s="17">
        <v>1086.72</v>
      </c>
      <c r="Y23" s="17">
        <v>5</v>
      </c>
      <c r="Z23" s="4">
        <v>1226.44</v>
      </c>
      <c r="AA23" s="51">
        <f t="shared" si="2"/>
        <v>21</v>
      </c>
      <c r="AB23" s="51">
        <f t="shared" si="2"/>
        <v>6973.08</v>
      </c>
    </row>
    <row r="24" spans="1:30" x14ac:dyDescent="0.25">
      <c r="A24" s="30"/>
      <c r="B24" s="31" t="s">
        <v>46</v>
      </c>
      <c r="C24" s="8"/>
      <c r="D24" s="8"/>
      <c r="E24" s="8"/>
      <c r="F24" s="8"/>
      <c r="G24" s="8"/>
      <c r="H24" s="8"/>
      <c r="I24" s="8">
        <v>1</v>
      </c>
      <c r="J24" s="8">
        <v>528.22</v>
      </c>
      <c r="K24" s="4"/>
      <c r="L24" s="4"/>
      <c r="M24" s="4">
        <v>1</v>
      </c>
      <c r="N24" s="4">
        <v>75.02</v>
      </c>
      <c r="O24" s="4">
        <v>1</v>
      </c>
      <c r="P24" s="4">
        <v>816.32</v>
      </c>
      <c r="Q24" s="4"/>
      <c r="R24" s="4"/>
      <c r="S24" s="4">
        <v>4</v>
      </c>
      <c r="T24" s="4">
        <v>2541.33</v>
      </c>
      <c r="U24" s="4">
        <v>1</v>
      </c>
      <c r="V24" s="4">
        <v>444.82</v>
      </c>
      <c r="W24" s="4">
        <v>1</v>
      </c>
      <c r="X24" s="4">
        <v>205.42</v>
      </c>
      <c r="Y24" s="4">
        <v>2</v>
      </c>
      <c r="Z24" s="4">
        <v>660.14</v>
      </c>
      <c r="AA24" s="51">
        <f t="shared" si="2"/>
        <v>11</v>
      </c>
      <c r="AB24" s="51">
        <f t="shared" si="2"/>
        <v>5271.27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8</v>
      </c>
      <c r="D25" s="60">
        <f t="shared" si="3"/>
        <v>3292</v>
      </c>
      <c r="E25" s="28">
        <f t="shared" si="3"/>
        <v>10</v>
      </c>
      <c r="F25" s="60">
        <f t="shared" si="3"/>
        <v>5025.8</v>
      </c>
      <c r="G25" s="28">
        <f t="shared" si="3"/>
        <v>12</v>
      </c>
      <c r="H25" s="60">
        <f t="shared" si="3"/>
        <v>4802.5200000000004</v>
      </c>
      <c r="I25" s="28">
        <f t="shared" si="3"/>
        <v>10</v>
      </c>
      <c r="J25" s="60">
        <f t="shared" si="3"/>
        <v>3933.84</v>
      </c>
      <c r="K25" s="65">
        <f t="shared" si="3"/>
        <v>4</v>
      </c>
      <c r="L25" s="73">
        <f t="shared" si="3"/>
        <v>1411.8</v>
      </c>
      <c r="M25" s="65">
        <f t="shared" si="3"/>
        <v>9</v>
      </c>
      <c r="N25" s="73">
        <f t="shared" si="3"/>
        <v>4539.9500000000007</v>
      </c>
      <c r="O25" s="65">
        <f t="shared" si="3"/>
        <v>17</v>
      </c>
      <c r="P25" s="73">
        <f t="shared" si="3"/>
        <v>6238.78</v>
      </c>
      <c r="Q25" s="65">
        <f t="shared" si="3"/>
        <v>13</v>
      </c>
      <c r="R25" s="73">
        <f t="shared" si="3"/>
        <v>6611.4400000000005</v>
      </c>
      <c r="S25" s="65">
        <f t="shared" si="3"/>
        <v>21</v>
      </c>
      <c r="T25" s="73">
        <f t="shared" si="3"/>
        <v>8956.369999999999</v>
      </c>
      <c r="U25" s="65">
        <f t="shared" si="3"/>
        <v>21</v>
      </c>
      <c r="V25" s="73">
        <f t="shared" si="3"/>
        <v>8299.74</v>
      </c>
      <c r="W25" s="65">
        <f t="shared" si="3"/>
        <v>18</v>
      </c>
      <c r="X25" s="73">
        <f t="shared" si="3"/>
        <v>10710.519999999999</v>
      </c>
      <c r="Y25" s="65">
        <f t="shared" si="3"/>
        <v>16</v>
      </c>
      <c r="Z25" s="73">
        <f t="shared" si="3"/>
        <v>5876.8400000000011</v>
      </c>
      <c r="AA25" s="53">
        <f t="shared" si="3"/>
        <v>159</v>
      </c>
      <c r="AB25" s="54">
        <f t="shared" si="3"/>
        <v>69699.600000000006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313</v>
      </c>
      <c r="D27" s="74">
        <f t="shared" si="4"/>
        <v>13928.39</v>
      </c>
      <c r="E27" s="62">
        <f t="shared" si="4"/>
        <v>384</v>
      </c>
      <c r="F27" s="74">
        <f t="shared" si="4"/>
        <v>21936.26</v>
      </c>
      <c r="G27" s="62">
        <f t="shared" si="4"/>
        <v>269</v>
      </c>
      <c r="H27" s="74">
        <f t="shared" si="4"/>
        <v>16897.55</v>
      </c>
      <c r="I27" s="62">
        <f t="shared" si="4"/>
        <v>155</v>
      </c>
      <c r="J27" s="74">
        <f t="shared" si="4"/>
        <v>10647.12</v>
      </c>
      <c r="K27" s="62">
        <f t="shared" si="4"/>
        <v>117</v>
      </c>
      <c r="L27" s="74">
        <f t="shared" si="4"/>
        <v>5995.25</v>
      </c>
      <c r="M27" s="62">
        <f t="shared" si="4"/>
        <v>76</v>
      </c>
      <c r="N27" s="74">
        <f t="shared" si="4"/>
        <v>7333.0500000000011</v>
      </c>
      <c r="O27" s="62">
        <f t="shared" si="4"/>
        <v>188</v>
      </c>
      <c r="P27" s="74">
        <f t="shared" si="4"/>
        <v>12311.32</v>
      </c>
      <c r="Q27" s="62">
        <f t="shared" si="4"/>
        <v>171</v>
      </c>
      <c r="R27" s="74">
        <f t="shared" si="4"/>
        <v>12878.93</v>
      </c>
      <c r="S27" s="62">
        <f t="shared" si="4"/>
        <v>204</v>
      </c>
      <c r="T27" s="74">
        <f t="shared" si="4"/>
        <v>14791.419999999998</v>
      </c>
      <c r="U27" s="62">
        <f t="shared" si="4"/>
        <v>260</v>
      </c>
      <c r="V27" s="74">
        <f t="shared" si="4"/>
        <v>19452.019999999997</v>
      </c>
      <c r="W27" s="62">
        <f t="shared" si="4"/>
        <v>187</v>
      </c>
      <c r="X27" s="74">
        <f t="shared" si="4"/>
        <v>17507.72</v>
      </c>
      <c r="Y27" s="62">
        <f t="shared" si="4"/>
        <v>195</v>
      </c>
      <c r="Z27" s="74">
        <f t="shared" si="4"/>
        <v>12647.41</v>
      </c>
      <c r="AA27" s="123">
        <f t="shared" si="4"/>
        <v>2519</v>
      </c>
      <c r="AB27" s="124">
        <f t="shared" si="4"/>
        <v>166326.44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2.75" customHeight="1" x14ac:dyDescent="0.25">
      <c r="A29" s="25" t="s">
        <v>81</v>
      </c>
      <c r="B29" s="61"/>
      <c r="C29" s="61"/>
      <c r="D29" s="88">
        <v>205666.9</v>
      </c>
      <c r="E29" s="61"/>
      <c r="F29" s="88">
        <v>253221.3</v>
      </c>
      <c r="G29" s="61"/>
      <c r="H29" s="88">
        <v>182707.7</v>
      </c>
      <c r="I29" s="61"/>
      <c r="J29" s="88">
        <v>101938.29</v>
      </c>
      <c r="K29" s="61"/>
      <c r="L29" s="88">
        <v>74074.92</v>
      </c>
      <c r="M29" s="61"/>
      <c r="N29" s="88">
        <v>49363.11</v>
      </c>
      <c r="O29" s="61"/>
      <c r="P29" s="88">
        <v>114062.51</v>
      </c>
      <c r="Q29" s="61"/>
      <c r="R29" s="88">
        <v>104958.11</v>
      </c>
      <c r="S29" s="61"/>
      <c r="T29" s="88">
        <v>130823.75</v>
      </c>
      <c r="U29" s="61"/>
      <c r="V29" s="88">
        <v>166431.21</v>
      </c>
      <c r="W29" s="61"/>
      <c r="X29" s="88">
        <v>108799.53</v>
      </c>
      <c r="Y29" s="61"/>
      <c r="Z29" s="88">
        <v>122668.52</v>
      </c>
      <c r="AA29" s="86"/>
      <c r="AB29" s="59">
        <f>D29+F29+H29+J29+L29+N29+P29+R29+T29+V29+X29+Z29</f>
        <v>1614715.85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6.7723051205614518E-2</v>
      </c>
      <c r="E30" s="29"/>
      <c r="F30" s="108">
        <f>F27/F29</f>
        <v>8.6628810451569435E-2</v>
      </c>
      <c r="G30" s="29"/>
      <c r="H30" s="108">
        <f>H27/H29</f>
        <v>9.2484060606093765E-2</v>
      </c>
      <c r="I30" s="29"/>
      <c r="J30" s="108">
        <f>J27/J29</f>
        <v>0.10444671967716941</v>
      </c>
      <c r="K30" s="29"/>
      <c r="L30" s="108">
        <f>L27/L29</f>
        <v>8.0934950722862747E-2</v>
      </c>
      <c r="M30" s="29"/>
      <c r="N30" s="108">
        <f>N27/N29</f>
        <v>0.14855324147931523</v>
      </c>
      <c r="O30" s="29"/>
      <c r="P30" s="108">
        <f>P27/P29</f>
        <v>0.10793485081119117</v>
      </c>
      <c r="Q30" s="29"/>
      <c r="R30" s="108">
        <f>R27/R29</f>
        <v>0.12270542981385621</v>
      </c>
      <c r="S30" s="29"/>
      <c r="T30" s="108">
        <f>T27/T29</f>
        <v>0.11306372122798802</v>
      </c>
      <c r="U30" s="29"/>
      <c r="V30" s="108">
        <f>V27/V29</f>
        <v>0.11687723714800846</v>
      </c>
      <c r="W30" s="29"/>
      <c r="X30" s="108">
        <f>X27/X29</f>
        <v>0.16091723925645635</v>
      </c>
      <c r="Y30" s="29"/>
      <c r="Z30" s="108">
        <f>Z27/Z29</f>
        <v>0.1031023281278685</v>
      </c>
      <c r="AA30" s="125"/>
      <c r="AB30" s="126">
        <f>AB27/AB29</f>
        <v>0.1030066311667158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102</v>
      </c>
      <c r="D33" s="17">
        <v>1253.82</v>
      </c>
      <c r="E33" s="17">
        <v>141</v>
      </c>
      <c r="F33" s="17">
        <v>628</v>
      </c>
      <c r="G33" s="17">
        <v>99</v>
      </c>
      <c r="H33" s="17">
        <v>535</v>
      </c>
      <c r="I33" s="17">
        <v>140</v>
      </c>
      <c r="J33" s="17">
        <v>884.07</v>
      </c>
      <c r="K33" s="17">
        <v>88</v>
      </c>
      <c r="L33" s="17">
        <v>277.02</v>
      </c>
      <c r="M33" s="17">
        <v>48</v>
      </c>
      <c r="N33" s="17">
        <v>273.44</v>
      </c>
      <c r="O33" s="17">
        <v>104</v>
      </c>
      <c r="P33" s="117">
        <v>444</v>
      </c>
      <c r="Q33" s="17">
        <v>119</v>
      </c>
      <c r="R33" s="117">
        <v>1060</v>
      </c>
      <c r="S33" s="17">
        <v>125</v>
      </c>
      <c r="T33" s="117">
        <v>407.9</v>
      </c>
      <c r="U33" s="17">
        <v>168</v>
      </c>
      <c r="V33" s="117">
        <v>120.05</v>
      </c>
      <c r="W33" s="17">
        <v>105</v>
      </c>
      <c r="X33" s="117">
        <v>2545.71</v>
      </c>
      <c r="Y33" s="17">
        <v>144</v>
      </c>
      <c r="Z33" s="117">
        <v>5674.18</v>
      </c>
      <c r="AA33" s="51">
        <f>C33+E33+G33+I33+K33+M33+O33+Q33+S33+U33+W33+Y33</f>
        <v>1383</v>
      </c>
      <c r="AB33" s="119">
        <f>D33+F33+H33+J33+L33+N33+P33+R33+T33+V33+X33+Z33</f>
        <v>14103.19</v>
      </c>
    </row>
    <row r="34" spans="1:32" x14ac:dyDescent="0.25">
      <c r="A34" s="30"/>
      <c r="B34" s="31" t="s">
        <v>41</v>
      </c>
      <c r="C34" s="96">
        <v>42</v>
      </c>
      <c r="D34" s="23">
        <v>723.39</v>
      </c>
      <c r="E34" s="96">
        <v>114</v>
      </c>
      <c r="F34" s="96">
        <v>3359.36</v>
      </c>
      <c r="G34" s="96">
        <v>65</v>
      </c>
      <c r="H34" s="96">
        <v>1313.37</v>
      </c>
      <c r="I34" s="96">
        <v>49</v>
      </c>
      <c r="J34" s="96">
        <v>401.89</v>
      </c>
      <c r="K34" s="96">
        <v>33</v>
      </c>
      <c r="L34" s="96">
        <v>294.14999999999998</v>
      </c>
      <c r="M34" s="96">
        <v>18</v>
      </c>
      <c r="N34" s="96">
        <v>203.2</v>
      </c>
      <c r="O34" s="96">
        <v>33</v>
      </c>
      <c r="P34" s="118">
        <v>694.13</v>
      </c>
      <c r="Q34" s="96">
        <v>38</v>
      </c>
      <c r="R34" s="118">
        <v>543.94000000000005</v>
      </c>
      <c r="S34" s="96">
        <v>42</v>
      </c>
      <c r="T34" s="118">
        <v>838.66</v>
      </c>
      <c r="U34" s="96">
        <v>47</v>
      </c>
      <c r="V34" s="118">
        <v>1937.03</v>
      </c>
      <c r="W34" s="96">
        <v>44</v>
      </c>
      <c r="X34" s="118">
        <v>1275.5</v>
      </c>
      <c r="Y34" s="96">
        <v>45</v>
      </c>
      <c r="Z34" s="118">
        <v>2931.27</v>
      </c>
      <c r="AA34" s="51">
        <f>C34+E34+G34+I34+K34+M34+O34+Q34+S34+U34+W34+Y34</f>
        <v>570</v>
      </c>
      <c r="AB34" s="119">
        <f>D34+F34+H34+J34+L34+N34+P34+R34+T34+V34+X34+Z34</f>
        <v>14515.890000000001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144</v>
      </c>
      <c r="D35" s="120">
        <f t="shared" si="5"/>
        <v>1977.21</v>
      </c>
      <c r="E35" s="66">
        <f t="shared" si="5"/>
        <v>255</v>
      </c>
      <c r="F35" s="120">
        <f t="shared" si="5"/>
        <v>3987.36</v>
      </c>
      <c r="G35" s="66">
        <f t="shared" si="5"/>
        <v>164</v>
      </c>
      <c r="H35" s="120">
        <f t="shared" si="5"/>
        <v>1848.37</v>
      </c>
      <c r="I35" s="66">
        <f t="shared" si="5"/>
        <v>189</v>
      </c>
      <c r="J35" s="120">
        <f t="shared" si="5"/>
        <v>1285.96</v>
      </c>
      <c r="K35" s="66">
        <f t="shared" si="5"/>
        <v>121</v>
      </c>
      <c r="L35" s="120">
        <f t="shared" si="5"/>
        <v>571.16999999999996</v>
      </c>
      <c r="M35" s="66">
        <f t="shared" si="5"/>
        <v>66</v>
      </c>
      <c r="N35" s="120">
        <f t="shared" si="5"/>
        <v>476.64</v>
      </c>
      <c r="O35" s="66">
        <f t="shared" ref="O35:AB35" si="6">SUM(O33:O34)</f>
        <v>137</v>
      </c>
      <c r="P35" s="120">
        <f t="shared" si="6"/>
        <v>1138.1300000000001</v>
      </c>
      <c r="Q35" s="66">
        <f t="shared" si="6"/>
        <v>157</v>
      </c>
      <c r="R35" s="120">
        <f t="shared" si="6"/>
        <v>1603.94</v>
      </c>
      <c r="S35" s="66">
        <f t="shared" si="6"/>
        <v>167</v>
      </c>
      <c r="T35" s="120">
        <f t="shared" si="6"/>
        <v>1246.56</v>
      </c>
      <c r="U35" s="66">
        <f t="shared" si="6"/>
        <v>215</v>
      </c>
      <c r="V35" s="120">
        <f t="shared" si="6"/>
        <v>2057.08</v>
      </c>
      <c r="W35" s="66">
        <f t="shared" si="6"/>
        <v>149</v>
      </c>
      <c r="X35" s="120">
        <f t="shared" si="6"/>
        <v>3821.21</v>
      </c>
      <c r="Y35" s="66">
        <f t="shared" si="6"/>
        <v>189</v>
      </c>
      <c r="Z35" s="120">
        <f t="shared" si="6"/>
        <v>8605.4500000000007</v>
      </c>
      <c r="AA35" s="53">
        <f t="shared" si="6"/>
        <v>1953</v>
      </c>
      <c r="AB35" s="54">
        <f t="shared" si="6"/>
        <v>28619.08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9073.6799999999985</v>
      </c>
      <c r="E37" s="72"/>
      <c r="F37" s="116">
        <f>F16+F25+F35-F9</f>
        <v>18800.649999999998</v>
      </c>
      <c r="G37" s="72"/>
      <c r="H37" s="116">
        <f>H16+H25+H34-H9</f>
        <v>12819.919999999998</v>
      </c>
      <c r="I37" s="72"/>
      <c r="J37" s="116">
        <f>J16+J25+J35-J9</f>
        <v>8896.0700000000015</v>
      </c>
      <c r="K37" s="72"/>
      <c r="L37" s="116">
        <f>L16+L25+L35-L9</f>
        <v>4598.5200000000004</v>
      </c>
      <c r="M37" s="72"/>
      <c r="N37" s="116">
        <f>N16+N25+N35-N9</f>
        <v>6294.6600000000017</v>
      </c>
      <c r="O37" s="72"/>
      <c r="P37" s="116">
        <f>P16+P25+P35-P9</f>
        <v>10160.870000000001</v>
      </c>
      <c r="Q37" s="72"/>
      <c r="R37" s="116">
        <f>R16+R25+R35-R9</f>
        <v>11496.26</v>
      </c>
      <c r="S37" s="72"/>
      <c r="T37" s="116">
        <f>T16+T25+T35-T9</f>
        <v>12448.529999999999</v>
      </c>
      <c r="U37" s="72"/>
      <c r="V37" s="116">
        <f>V16+V25+V35-V9</f>
        <v>16960.309999999998</v>
      </c>
      <c r="W37" s="72"/>
      <c r="X37" s="116">
        <f>X16+X25+X35-X9</f>
        <v>18040.830000000002</v>
      </c>
      <c r="Y37" s="72"/>
      <c r="Z37" s="116">
        <f>Z16+Z25+Z35-Z9</f>
        <v>16717.099999999999</v>
      </c>
      <c r="AA37" s="72"/>
      <c r="AB37" s="116">
        <f>AB16+AB25+AB35-AB9</f>
        <v>146842.40000000002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O3:P3"/>
    <mergeCell ref="Q3:R3"/>
    <mergeCell ref="AA3:AB3"/>
    <mergeCell ref="S3:T3"/>
    <mergeCell ref="U3:V3"/>
    <mergeCell ref="W3:X3"/>
    <mergeCell ref="Y3:Z3"/>
    <mergeCell ref="M3:N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53" orientation="landscape" r:id="rId1"/>
  <headerFooter alignWithMargins="0">
    <oddFooter>&amp;L&amp;F&amp;RPrepared by Kathy Adair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F40"/>
  <sheetViews>
    <sheetView zoomScaleNormal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5" sqref="C5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9.109375" style="1" bestFit="1" customWidth="1"/>
    <col min="5" max="5" width="5.6640625" style="1" customWidth="1"/>
    <col min="6" max="6" width="9.109375" style="1" customWidth="1"/>
    <col min="7" max="7" width="5.6640625" style="1" customWidth="1"/>
    <col min="8" max="8" width="9.109375" style="1" customWidth="1"/>
    <col min="9" max="9" width="5.6640625" style="1" customWidth="1"/>
    <col min="10" max="10" width="9.109375" style="1" customWidth="1"/>
    <col min="11" max="11" width="5.6640625" style="1" customWidth="1"/>
    <col min="12" max="12" width="9.109375" style="1" customWidth="1"/>
    <col min="13" max="13" width="5.6640625" style="1" customWidth="1"/>
    <col min="14" max="14" width="8.109375" style="1" customWidth="1"/>
    <col min="15" max="15" width="6.33203125" style="1" customWidth="1"/>
    <col min="16" max="16" width="9.109375" style="1" customWidth="1"/>
    <col min="17" max="17" width="6.33203125" style="1" customWidth="1"/>
    <col min="18" max="18" width="9.109375" style="1" customWidth="1"/>
    <col min="19" max="19" width="6.109375" style="1" customWidth="1"/>
    <col min="20" max="20" width="9.109375" style="1" customWidth="1"/>
    <col min="21" max="21" width="5.33203125" style="1" customWidth="1"/>
    <col min="22" max="22" width="9.109375" style="1" customWidth="1"/>
    <col min="23" max="23" width="7.33203125" style="1" customWidth="1"/>
    <col min="24" max="24" width="9.109375" style="1" customWidth="1"/>
    <col min="25" max="25" width="6.109375" style="1" customWidth="1"/>
    <col min="26" max="26" width="9.109375" style="1" customWidth="1"/>
    <col min="27" max="27" width="6.33203125" style="3" customWidth="1"/>
    <col min="28" max="28" width="10.6640625" style="3" bestFit="1" customWidth="1"/>
    <col min="30" max="30" width="10.6640625" bestFit="1" customWidth="1"/>
  </cols>
  <sheetData>
    <row r="1" spans="1:28" x14ac:dyDescent="0.25">
      <c r="A1" s="24" t="s">
        <v>116</v>
      </c>
    </row>
    <row r="2" spans="1:28" x14ac:dyDescent="0.25">
      <c r="A2" t="s">
        <v>28</v>
      </c>
    </row>
    <row r="3" spans="1:28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8" ht="13.8" x14ac:dyDescent="0.25">
      <c r="A5" s="26" t="s">
        <v>36</v>
      </c>
      <c r="B5" s="25"/>
      <c r="AA5" s="49"/>
      <c r="AB5" s="49"/>
    </row>
    <row r="6" spans="1:28" ht="13.8" thickBot="1" x14ac:dyDescent="0.3">
      <c r="B6" s="24" t="s">
        <v>111</v>
      </c>
      <c r="C6" s="8">
        <v>371</v>
      </c>
      <c r="E6" s="8">
        <v>377</v>
      </c>
      <c r="G6" s="8">
        <v>397</v>
      </c>
      <c r="I6" s="8">
        <v>485</v>
      </c>
      <c r="K6" s="8">
        <v>363</v>
      </c>
      <c r="M6" s="8">
        <v>221</v>
      </c>
      <c r="O6" s="8">
        <v>433</v>
      </c>
      <c r="Q6" s="8">
        <v>452</v>
      </c>
      <c r="S6" s="8">
        <v>469</v>
      </c>
      <c r="U6" s="8">
        <v>521</v>
      </c>
      <c r="W6" s="6">
        <v>480</v>
      </c>
      <c r="Y6" s="8">
        <v>308</v>
      </c>
      <c r="AA6" s="50">
        <f>C6+E6+G6+I6+K6+M6+O6+Q6+S6+U6+W6+Y6</f>
        <v>4877</v>
      </c>
      <c r="AB6" s="49"/>
    </row>
    <row r="7" spans="1:28" ht="13.8" thickTop="1" x14ac:dyDescent="0.25">
      <c r="B7" s="24" t="s">
        <v>113</v>
      </c>
      <c r="D7" s="4">
        <v>3681.1</v>
      </c>
      <c r="F7" s="4">
        <v>3655.18</v>
      </c>
      <c r="H7" s="4">
        <v>3898.62</v>
      </c>
      <c r="J7" s="4">
        <v>4982.8900000000003</v>
      </c>
      <c r="L7" s="4">
        <v>3677.36</v>
      </c>
      <c r="N7" s="4">
        <v>2140.0700000000002</v>
      </c>
      <c r="P7" s="4">
        <v>4209.3</v>
      </c>
      <c r="R7" s="4">
        <v>4468.34</v>
      </c>
      <c r="T7" s="4">
        <v>4579.7</v>
      </c>
      <c r="V7" s="4">
        <v>4962.1400000000003</v>
      </c>
      <c r="X7" s="4">
        <v>4849.04</v>
      </c>
      <c r="Z7" s="4">
        <v>2977.79</v>
      </c>
      <c r="AA7" s="49"/>
      <c r="AB7" s="51">
        <f>D7+F7+H7+J7+L7+N7+P7+R7+T7+V7+X7+Z7</f>
        <v>48081.53</v>
      </c>
    </row>
    <row r="8" spans="1:28" x14ac:dyDescent="0.25">
      <c r="B8" s="24" t="s">
        <v>114</v>
      </c>
      <c r="D8" s="6">
        <v>556.5</v>
      </c>
      <c r="F8" s="6">
        <v>565.5</v>
      </c>
      <c r="H8" s="6">
        <v>595.5</v>
      </c>
      <c r="J8" s="6">
        <v>727.5</v>
      </c>
      <c r="L8" s="6">
        <v>544.5</v>
      </c>
      <c r="N8" s="6">
        <v>331.5</v>
      </c>
      <c r="P8" s="6">
        <v>649.5</v>
      </c>
      <c r="R8" s="6">
        <v>678</v>
      </c>
      <c r="T8" s="6">
        <v>703.5</v>
      </c>
      <c r="V8" s="6">
        <v>781.5</v>
      </c>
      <c r="X8" s="6">
        <v>720</v>
      </c>
      <c r="Z8" s="6">
        <v>462</v>
      </c>
      <c r="AA8" s="49"/>
      <c r="AB8" s="52">
        <f>D8+F8+H8+J8+L8+N8+P8+R8+T8+V8+X8+Z8</f>
        <v>7315.5</v>
      </c>
    </row>
    <row r="9" spans="1:28" ht="13.8" thickBot="1" x14ac:dyDescent="0.3">
      <c r="A9" s="64" t="s">
        <v>38</v>
      </c>
      <c r="B9" s="137"/>
      <c r="C9" s="9"/>
      <c r="D9" s="60">
        <f>SUM(D7:D8)</f>
        <v>4237.6000000000004</v>
      </c>
      <c r="E9" s="9"/>
      <c r="F9" s="60">
        <f>SUM(F7:F8)</f>
        <v>4220.68</v>
      </c>
      <c r="G9" s="9"/>
      <c r="H9" s="60">
        <f>SUM(H7:H8)</f>
        <v>4494.12</v>
      </c>
      <c r="I9" s="9"/>
      <c r="J9" s="60">
        <f>SUM(J7:J8)</f>
        <v>5710.39</v>
      </c>
      <c r="K9" s="9"/>
      <c r="L9" s="60">
        <f>SUM(L7:L8)</f>
        <v>4221.8600000000006</v>
      </c>
      <c r="M9" s="9"/>
      <c r="N9" s="60">
        <f>SUM(N7:N8)</f>
        <v>2471.5700000000002</v>
      </c>
      <c r="O9" s="9"/>
      <c r="P9" s="60">
        <f>SUM(P7:P8)</f>
        <v>4858.8</v>
      </c>
      <c r="Q9" s="9"/>
      <c r="R9" s="60">
        <f>SUM(R7:R8)</f>
        <v>5146.34</v>
      </c>
      <c r="S9" s="9"/>
      <c r="T9" s="60">
        <f>SUM(T7:T8)</f>
        <v>5283.2</v>
      </c>
      <c r="U9" s="9"/>
      <c r="V9" s="60">
        <f>SUM(V7:V8)</f>
        <v>5743.64</v>
      </c>
      <c r="W9" s="9"/>
      <c r="X9" s="60">
        <f>SUM(X7:X8)</f>
        <v>5569.04</v>
      </c>
      <c r="Y9" s="9"/>
      <c r="Z9" s="60">
        <f>SUM(Z7:Z8)</f>
        <v>3439.79</v>
      </c>
      <c r="AA9" s="50"/>
      <c r="AB9" s="58">
        <f>SUM(AB7:AB8)</f>
        <v>55397.03</v>
      </c>
    </row>
    <row r="10" spans="1:28" ht="13.8" thickTop="1" x14ac:dyDescent="0.25">
      <c r="AA10" s="49"/>
      <c r="AB10" s="49"/>
    </row>
    <row r="11" spans="1:28" ht="13.8" x14ac:dyDescent="0.25">
      <c r="A11" s="26" t="s">
        <v>77</v>
      </c>
      <c r="B11" s="25"/>
      <c r="AA11" s="49"/>
      <c r="AB11" s="49"/>
    </row>
    <row r="12" spans="1:28" x14ac:dyDescent="0.25">
      <c r="A12" s="132"/>
      <c r="B12" s="24" t="s">
        <v>108</v>
      </c>
      <c r="C12" s="135">
        <v>202</v>
      </c>
      <c r="D12" s="135">
        <v>4849.68</v>
      </c>
      <c r="E12" s="135">
        <v>189</v>
      </c>
      <c r="F12" s="135">
        <v>4870.41</v>
      </c>
      <c r="G12" s="135">
        <v>184</v>
      </c>
      <c r="H12" s="135">
        <v>4801.07</v>
      </c>
      <c r="I12" s="135">
        <v>128</v>
      </c>
      <c r="J12" s="135">
        <v>3029.64</v>
      </c>
      <c r="K12" s="135">
        <v>151</v>
      </c>
      <c r="L12" s="135">
        <v>3973.79</v>
      </c>
      <c r="M12" s="135">
        <v>92</v>
      </c>
      <c r="N12" s="135">
        <v>2292.9699999999998</v>
      </c>
      <c r="O12" s="135">
        <v>224</v>
      </c>
      <c r="P12" s="135">
        <v>6101.81</v>
      </c>
      <c r="Q12" s="135">
        <v>224</v>
      </c>
      <c r="R12" s="135">
        <v>5559.59</v>
      </c>
      <c r="S12" s="135">
        <v>233</v>
      </c>
      <c r="T12" s="135">
        <v>6145.62</v>
      </c>
      <c r="U12" s="135">
        <v>278</v>
      </c>
      <c r="V12" s="135">
        <v>6911.38</v>
      </c>
      <c r="W12" s="135">
        <v>236</v>
      </c>
      <c r="X12" s="135">
        <v>5104.33</v>
      </c>
      <c r="Y12" s="135">
        <v>160</v>
      </c>
      <c r="Z12" s="135">
        <v>3905.36</v>
      </c>
      <c r="AA12" s="51">
        <f t="shared" ref="AA12:AB15" si="0">C12+E12+G12+I12+K12+M12+O12+Q12+S12+U12+W12+Y12</f>
        <v>2301</v>
      </c>
      <c r="AB12" s="51">
        <f t="shared" si="0"/>
        <v>57545.650000000009</v>
      </c>
    </row>
    <row r="13" spans="1:28" x14ac:dyDescent="0.25">
      <c r="A13" s="20"/>
      <c r="B13" t="s">
        <v>109</v>
      </c>
      <c r="C13" s="135">
        <v>4</v>
      </c>
      <c r="D13" s="135">
        <v>150.55000000000001</v>
      </c>
      <c r="E13" s="135">
        <v>4</v>
      </c>
      <c r="F13" s="135">
        <v>111.93</v>
      </c>
      <c r="G13" s="135">
        <v>3</v>
      </c>
      <c r="H13" s="135">
        <v>176.84</v>
      </c>
      <c r="I13" s="135">
        <v>3</v>
      </c>
      <c r="J13" s="135">
        <v>97.15</v>
      </c>
      <c r="K13" s="135"/>
      <c r="L13" s="135"/>
      <c r="M13" s="135"/>
      <c r="N13" s="135"/>
      <c r="O13" s="135">
        <v>2</v>
      </c>
      <c r="P13" s="135">
        <v>22.9</v>
      </c>
      <c r="Q13" s="135"/>
      <c r="R13" s="135"/>
      <c r="S13" s="135">
        <v>1</v>
      </c>
      <c r="T13" s="135">
        <v>57.57</v>
      </c>
      <c r="U13" s="135">
        <v>1</v>
      </c>
      <c r="V13" s="135">
        <v>31.74</v>
      </c>
      <c r="W13" s="135"/>
      <c r="X13" s="135"/>
      <c r="Y13" s="135"/>
      <c r="Z13" s="135"/>
      <c r="AA13" s="51">
        <f t="shared" si="0"/>
        <v>18</v>
      </c>
      <c r="AB13" s="51">
        <f t="shared" si="0"/>
        <v>648.68000000000006</v>
      </c>
    </row>
    <row r="14" spans="1:28" x14ac:dyDescent="0.25">
      <c r="B14" s="19" t="s">
        <v>112</v>
      </c>
      <c r="C14" s="135">
        <v>31</v>
      </c>
      <c r="D14" s="135">
        <v>2620</v>
      </c>
      <c r="E14" s="135">
        <v>34</v>
      </c>
      <c r="F14" s="135">
        <v>4634.8</v>
      </c>
      <c r="G14" s="135">
        <v>31</v>
      </c>
      <c r="H14" s="135">
        <v>4623.2</v>
      </c>
      <c r="I14" s="135">
        <v>56</v>
      </c>
      <c r="J14" s="135">
        <v>6384</v>
      </c>
      <c r="K14" s="135">
        <v>37</v>
      </c>
      <c r="L14" s="135">
        <v>5273.79</v>
      </c>
      <c r="M14" s="135">
        <v>14</v>
      </c>
      <c r="N14" s="135">
        <v>1768.1</v>
      </c>
      <c r="O14" s="135">
        <v>31</v>
      </c>
      <c r="P14" s="135">
        <v>4720.5</v>
      </c>
      <c r="Q14" s="135">
        <v>61</v>
      </c>
      <c r="R14" s="135">
        <v>7362.4</v>
      </c>
      <c r="S14" s="135">
        <v>37</v>
      </c>
      <c r="T14" s="135">
        <v>5448.39</v>
      </c>
      <c r="U14" s="135">
        <v>37</v>
      </c>
      <c r="V14" s="135">
        <v>6105.4</v>
      </c>
      <c r="W14" s="135">
        <v>43</v>
      </c>
      <c r="X14" s="135">
        <v>4502.3999999999996</v>
      </c>
      <c r="Y14" s="135">
        <v>24</v>
      </c>
      <c r="Z14" s="135">
        <v>2877.49</v>
      </c>
      <c r="AA14" s="51">
        <f t="shared" si="0"/>
        <v>436</v>
      </c>
      <c r="AB14" s="51">
        <f t="shared" si="0"/>
        <v>56320.47</v>
      </c>
    </row>
    <row r="15" spans="1:28" s="30" customFormat="1" x14ac:dyDescent="0.25">
      <c r="A15" s="129"/>
      <c r="B15" s="130" t="s">
        <v>110</v>
      </c>
      <c r="C15" s="136">
        <v>12</v>
      </c>
      <c r="D15" s="136">
        <v>122</v>
      </c>
      <c r="E15" s="136">
        <v>8</v>
      </c>
      <c r="F15" s="136">
        <v>35</v>
      </c>
      <c r="G15" s="136">
        <v>6</v>
      </c>
      <c r="H15" s="136">
        <v>29</v>
      </c>
      <c r="I15" s="136">
        <v>9</v>
      </c>
      <c r="J15" s="136">
        <v>366</v>
      </c>
      <c r="K15" s="136">
        <v>8</v>
      </c>
      <c r="L15" s="136">
        <v>1061</v>
      </c>
      <c r="M15" s="136">
        <v>3</v>
      </c>
      <c r="N15" s="136">
        <v>298</v>
      </c>
      <c r="O15" s="136">
        <v>10</v>
      </c>
      <c r="P15" s="136">
        <v>809</v>
      </c>
      <c r="Q15" s="136">
        <v>4</v>
      </c>
      <c r="R15" s="136">
        <v>44</v>
      </c>
      <c r="S15" s="136">
        <v>7</v>
      </c>
      <c r="T15" s="136">
        <v>88</v>
      </c>
      <c r="U15" s="136">
        <v>8</v>
      </c>
      <c r="V15" s="136">
        <v>0</v>
      </c>
      <c r="W15" s="136">
        <v>2</v>
      </c>
      <c r="X15" s="136">
        <v>0</v>
      </c>
      <c r="Y15" s="136">
        <v>6</v>
      </c>
      <c r="Z15" s="136">
        <v>204</v>
      </c>
      <c r="AA15" s="51">
        <f t="shared" si="0"/>
        <v>83</v>
      </c>
      <c r="AB15" s="51">
        <f t="shared" si="0"/>
        <v>3056</v>
      </c>
    </row>
    <row r="16" spans="1:28" ht="13.8" thickBot="1" x14ac:dyDescent="0.3">
      <c r="A16" s="35" t="s">
        <v>80</v>
      </c>
      <c r="B16" s="35"/>
      <c r="C16" s="28">
        <f t="shared" ref="C16:AB16" si="1">SUM(C12:C15)</f>
        <v>249</v>
      </c>
      <c r="D16" s="60">
        <f t="shared" si="1"/>
        <v>7742.2300000000005</v>
      </c>
      <c r="E16" s="28">
        <f t="shared" si="1"/>
        <v>235</v>
      </c>
      <c r="F16" s="60">
        <f t="shared" si="1"/>
        <v>9652.14</v>
      </c>
      <c r="G16" s="28">
        <f t="shared" si="1"/>
        <v>224</v>
      </c>
      <c r="H16" s="60">
        <f t="shared" si="1"/>
        <v>9630.11</v>
      </c>
      <c r="I16" s="28">
        <f t="shared" si="1"/>
        <v>196</v>
      </c>
      <c r="J16" s="60">
        <f t="shared" si="1"/>
        <v>9876.7900000000009</v>
      </c>
      <c r="K16" s="28">
        <f t="shared" si="1"/>
        <v>196</v>
      </c>
      <c r="L16" s="60">
        <f t="shared" si="1"/>
        <v>10308.58</v>
      </c>
      <c r="M16" s="28">
        <f t="shared" si="1"/>
        <v>109</v>
      </c>
      <c r="N16" s="60">
        <f t="shared" si="1"/>
        <v>4359.07</v>
      </c>
      <c r="O16" s="28">
        <f t="shared" si="1"/>
        <v>267</v>
      </c>
      <c r="P16" s="60">
        <f t="shared" si="1"/>
        <v>11654.21</v>
      </c>
      <c r="Q16" s="28">
        <f t="shared" si="1"/>
        <v>289</v>
      </c>
      <c r="R16" s="60">
        <f t="shared" si="1"/>
        <v>12965.99</v>
      </c>
      <c r="S16" s="28">
        <f t="shared" si="1"/>
        <v>278</v>
      </c>
      <c r="T16" s="60">
        <f t="shared" si="1"/>
        <v>11739.58</v>
      </c>
      <c r="U16" s="28">
        <f t="shared" si="1"/>
        <v>324</v>
      </c>
      <c r="V16" s="60">
        <f t="shared" si="1"/>
        <v>13048.52</v>
      </c>
      <c r="W16" s="28">
        <f t="shared" si="1"/>
        <v>281</v>
      </c>
      <c r="X16" s="60">
        <f t="shared" si="1"/>
        <v>9606.73</v>
      </c>
      <c r="Y16" s="28">
        <f t="shared" si="1"/>
        <v>190</v>
      </c>
      <c r="Z16" s="60">
        <f t="shared" si="1"/>
        <v>6986.85</v>
      </c>
      <c r="AA16" s="53">
        <f t="shared" si="1"/>
        <v>2838</v>
      </c>
      <c r="AB16" s="54">
        <f t="shared" si="1"/>
        <v>117570.80000000002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11</v>
      </c>
      <c r="D22" s="17">
        <v>4725.43</v>
      </c>
      <c r="E22" s="17">
        <v>15</v>
      </c>
      <c r="F22" s="17">
        <v>4819.78</v>
      </c>
      <c r="G22" s="17">
        <v>13</v>
      </c>
      <c r="H22" s="17">
        <v>4887.91</v>
      </c>
      <c r="I22" s="17">
        <v>8</v>
      </c>
      <c r="J22" s="17">
        <v>2582.4499999999998</v>
      </c>
      <c r="K22" s="17">
        <v>10</v>
      </c>
      <c r="L22" s="17">
        <v>4769.17</v>
      </c>
      <c r="M22" s="17">
        <v>8</v>
      </c>
      <c r="N22" s="17">
        <v>2021.1</v>
      </c>
      <c r="O22" s="17">
        <v>17</v>
      </c>
      <c r="P22" s="17">
        <v>6651.8</v>
      </c>
      <c r="Q22" s="17">
        <v>17</v>
      </c>
      <c r="R22" s="17">
        <v>5834.98</v>
      </c>
      <c r="S22" s="17">
        <v>11</v>
      </c>
      <c r="T22" s="17">
        <v>4946.43</v>
      </c>
      <c r="U22" s="17">
        <v>11</v>
      </c>
      <c r="V22" s="17">
        <v>4586.67</v>
      </c>
      <c r="W22" s="17">
        <v>11</v>
      </c>
      <c r="X22" s="17">
        <v>3404.02</v>
      </c>
      <c r="Y22" s="17">
        <v>12</v>
      </c>
      <c r="Z22" s="17">
        <v>4805.67</v>
      </c>
      <c r="AA22" s="51">
        <f t="shared" si="2"/>
        <v>144</v>
      </c>
      <c r="AB22" s="51">
        <f t="shared" si="2"/>
        <v>54035.409999999989</v>
      </c>
    </row>
    <row r="23" spans="1:30" x14ac:dyDescent="0.25">
      <c r="B23" s="24" t="s">
        <v>45</v>
      </c>
      <c r="C23" s="17">
        <v>2</v>
      </c>
      <c r="D23" s="17">
        <v>1267</v>
      </c>
      <c r="E23" s="17"/>
      <c r="F23" s="17"/>
      <c r="G23" s="17">
        <v>1</v>
      </c>
      <c r="H23" s="17">
        <v>208.8</v>
      </c>
      <c r="I23" s="17">
        <v>1</v>
      </c>
      <c r="J23" s="17">
        <v>465</v>
      </c>
      <c r="K23" s="17">
        <v>4</v>
      </c>
      <c r="L23" s="17">
        <v>1122.21</v>
      </c>
      <c r="M23" s="17">
        <v>1</v>
      </c>
      <c r="N23" s="17">
        <v>665</v>
      </c>
      <c r="O23" s="17"/>
      <c r="P23" s="17"/>
      <c r="Q23" s="17">
        <v>6</v>
      </c>
      <c r="R23" s="17">
        <v>2437.3000000000002</v>
      </c>
      <c r="S23" s="17">
        <v>2</v>
      </c>
      <c r="T23" s="17">
        <v>478.01</v>
      </c>
      <c r="U23" s="17">
        <v>2</v>
      </c>
      <c r="V23" s="17">
        <v>1053.45</v>
      </c>
      <c r="W23" s="17">
        <v>4</v>
      </c>
      <c r="X23" s="17">
        <v>2076.2600000000002</v>
      </c>
      <c r="Y23" s="17">
        <v>1</v>
      </c>
      <c r="Z23" s="17">
        <v>264.39999999999998</v>
      </c>
      <c r="AA23" s="51">
        <f t="shared" si="2"/>
        <v>24</v>
      </c>
      <c r="AB23" s="51">
        <f t="shared" si="2"/>
        <v>10037.43</v>
      </c>
    </row>
    <row r="24" spans="1:30" x14ac:dyDescent="0.25">
      <c r="A24" s="30"/>
      <c r="B24" s="31" t="s">
        <v>46</v>
      </c>
      <c r="C24" s="8"/>
      <c r="D24" s="8"/>
      <c r="E24" s="8">
        <v>2</v>
      </c>
      <c r="F24" s="8">
        <v>858.4</v>
      </c>
      <c r="G24" s="8">
        <v>1</v>
      </c>
      <c r="H24" s="8">
        <v>318.52</v>
      </c>
      <c r="I24" s="8"/>
      <c r="J24" s="8"/>
      <c r="K24" s="4">
        <v>2</v>
      </c>
      <c r="L24" s="4">
        <v>566.85</v>
      </c>
      <c r="M24" s="4">
        <v>1</v>
      </c>
      <c r="N24" s="4">
        <v>627.41999999999996</v>
      </c>
      <c r="O24" s="4">
        <v>3</v>
      </c>
      <c r="P24" s="4">
        <v>920.71</v>
      </c>
      <c r="Q24" s="4">
        <v>1</v>
      </c>
      <c r="R24" s="4">
        <v>1678.42</v>
      </c>
      <c r="S24" s="4">
        <v>1</v>
      </c>
      <c r="T24" s="4">
        <v>699.22</v>
      </c>
      <c r="U24" s="4">
        <v>2</v>
      </c>
      <c r="V24" s="4">
        <v>672.74</v>
      </c>
      <c r="W24" s="4"/>
      <c r="X24" s="4"/>
      <c r="Y24" s="4">
        <v>1</v>
      </c>
      <c r="Z24" s="4">
        <v>178.42</v>
      </c>
      <c r="AA24" s="51">
        <f t="shared" si="2"/>
        <v>14</v>
      </c>
      <c r="AB24" s="51">
        <f t="shared" si="2"/>
        <v>6520.7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13</v>
      </c>
      <c r="D25" s="60">
        <f t="shared" si="3"/>
        <v>5992.43</v>
      </c>
      <c r="E25" s="28">
        <f t="shared" si="3"/>
        <v>17</v>
      </c>
      <c r="F25" s="60">
        <f t="shared" si="3"/>
        <v>5678.1799999999994</v>
      </c>
      <c r="G25" s="28">
        <f t="shared" si="3"/>
        <v>15</v>
      </c>
      <c r="H25" s="60">
        <f t="shared" si="3"/>
        <v>5415.23</v>
      </c>
      <c r="I25" s="28">
        <f t="shared" si="3"/>
        <v>9</v>
      </c>
      <c r="J25" s="60">
        <f t="shared" si="3"/>
        <v>3047.45</v>
      </c>
      <c r="K25" s="65">
        <f t="shared" si="3"/>
        <v>16</v>
      </c>
      <c r="L25" s="73">
        <f t="shared" si="3"/>
        <v>6458.2300000000005</v>
      </c>
      <c r="M25" s="65">
        <f t="shared" si="3"/>
        <v>10</v>
      </c>
      <c r="N25" s="73">
        <f t="shared" si="3"/>
        <v>3313.52</v>
      </c>
      <c r="O25" s="65">
        <f t="shared" si="3"/>
        <v>20</v>
      </c>
      <c r="P25" s="73">
        <f t="shared" si="3"/>
        <v>7572.51</v>
      </c>
      <c r="Q25" s="65">
        <f t="shared" si="3"/>
        <v>24</v>
      </c>
      <c r="R25" s="73">
        <f t="shared" si="3"/>
        <v>9950.6999999999989</v>
      </c>
      <c r="S25" s="65">
        <f t="shared" si="3"/>
        <v>14</v>
      </c>
      <c r="T25" s="73">
        <f t="shared" si="3"/>
        <v>6123.6600000000008</v>
      </c>
      <c r="U25" s="65">
        <f t="shared" si="3"/>
        <v>15</v>
      </c>
      <c r="V25" s="73">
        <f t="shared" si="3"/>
        <v>6312.86</v>
      </c>
      <c r="W25" s="65">
        <f t="shared" si="3"/>
        <v>15</v>
      </c>
      <c r="X25" s="73">
        <f t="shared" si="3"/>
        <v>5480.2800000000007</v>
      </c>
      <c r="Y25" s="65">
        <f t="shared" si="3"/>
        <v>14</v>
      </c>
      <c r="Z25" s="73">
        <f t="shared" si="3"/>
        <v>5248.49</v>
      </c>
      <c r="AA25" s="53">
        <f t="shared" si="3"/>
        <v>182</v>
      </c>
      <c r="AB25" s="54">
        <f t="shared" si="3"/>
        <v>70593.539999999994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262</v>
      </c>
      <c r="D27" s="74">
        <f t="shared" si="4"/>
        <v>13734.66</v>
      </c>
      <c r="E27" s="62">
        <f t="shared" si="4"/>
        <v>252</v>
      </c>
      <c r="F27" s="74">
        <f t="shared" si="4"/>
        <v>15330.32</v>
      </c>
      <c r="G27" s="62">
        <f t="shared" si="4"/>
        <v>239</v>
      </c>
      <c r="H27" s="74">
        <f t="shared" si="4"/>
        <v>15045.34</v>
      </c>
      <c r="I27" s="62">
        <f t="shared" si="4"/>
        <v>205</v>
      </c>
      <c r="J27" s="74">
        <f t="shared" si="4"/>
        <v>12924.240000000002</v>
      </c>
      <c r="K27" s="62">
        <f t="shared" si="4"/>
        <v>212</v>
      </c>
      <c r="L27" s="74">
        <f t="shared" si="4"/>
        <v>16766.810000000001</v>
      </c>
      <c r="M27" s="62">
        <f t="shared" si="4"/>
        <v>119</v>
      </c>
      <c r="N27" s="74">
        <f t="shared" si="4"/>
        <v>7672.59</v>
      </c>
      <c r="O27" s="62">
        <f t="shared" si="4"/>
        <v>287</v>
      </c>
      <c r="P27" s="74">
        <f t="shared" si="4"/>
        <v>19226.72</v>
      </c>
      <c r="Q27" s="62">
        <f t="shared" si="4"/>
        <v>313</v>
      </c>
      <c r="R27" s="74">
        <f t="shared" si="4"/>
        <v>22916.69</v>
      </c>
      <c r="S27" s="62">
        <f t="shared" si="4"/>
        <v>292</v>
      </c>
      <c r="T27" s="74">
        <f t="shared" si="4"/>
        <v>17863.240000000002</v>
      </c>
      <c r="U27" s="62">
        <f t="shared" si="4"/>
        <v>339</v>
      </c>
      <c r="V27" s="74">
        <f t="shared" si="4"/>
        <v>19361.38</v>
      </c>
      <c r="W27" s="62">
        <f t="shared" si="4"/>
        <v>296</v>
      </c>
      <c r="X27" s="74">
        <f t="shared" si="4"/>
        <v>15087.01</v>
      </c>
      <c r="Y27" s="62">
        <f t="shared" si="4"/>
        <v>204</v>
      </c>
      <c r="Z27" s="74">
        <f t="shared" si="4"/>
        <v>12235.34</v>
      </c>
      <c r="AA27" s="123">
        <f t="shared" si="4"/>
        <v>3020</v>
      </c>
      <c r="AB27" s="124">
        <f t="shared" si="4"/>
        <v>188164.34000000003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2.75" customHeight="1" x14ac:dyDescent="0.25">
      <c r="A29" s="25" t="s">
        <v>81</v>
      </c>
      <c r="B29" s="61"/>
      <c r="C29" s="61"/>
      <c r="D29" s="88">
        <v>148804.66</v>
      </c>
      <c r="E29" s="61"/>
      <c r="F29" s="88">
        <v>168477.29</v>
      </c>
      <c r="G29" s="61"/>
      <c r="H29" s="88">
        <v>156673.73000000001</v>
      </c>
      <c r="I29" s="61"/>
      <c r="J29" s="88">
        <v>163218.57999999999</v>
      </c>
      <c r="K29" s="61"/>
      <c r="L29" s="88">
        <v>113334.39</v>
      </c>
      <c r="M29" s="61"/>
      <c r="N29" s="88">
        <v>79086.09</v>
      </c>
      <c r="O29" s="61"/>
      <c r="P29" s="88">
        <v>166463.59</v>
      </c>
      <c r="Q29" s="61"/>
      <c r="R29" s="88">
        <v>167977.18</v>
      </c>
      <c r="S29" s="61"/>
      <c r="T29" s="88">
        <v>179659.41</v>
      </c>
      <c r="U29" s="61"/>
      <c r="V29" s="88">
        <v>197691.49</v>
      </c>
      <c r="W29" s="61"/>
      <c r="X29" s="88">
        <v>166975.5</v>
      </c>
      <c r="Y29" s="61"/>
      <c r="Z29" s="88">
        <v>112866.95</v>
      </c>
      <c r="AA29" s="86"/>
      <c r="AB29" s="59">
        <f>D29+F29+H29+J29+L29+N29+P29+R29+T29+V29+X29+Z29</f>
        <v>1821228.8599999999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9.2299932004817592E-2</v>
      </c>
      <c r="E30" s="29"/>
      <c r="F30" s="108">
        <f>F27/F29</f>
        <v>9.0993391453530609E-2</v>
      </c>
      <c r="G30" s="29"/>
      <c r="H30" s="108">
        <f>H27/H29</f>
        <v>9.6029755594636057E-2</v>
      </c>
      <c r="I30" s="29"/>
      <c r="J30" s="108">
        <f>J27/J29</f>
        <v>7.9183632157564424E-2</v>
      </c>
      <c r="K30" s="29"/>
      <c r="L30" s="108">
        <f>L27/L29</f>
        <v>0.14794106184362929</v>
      </c>
      <c r="M30" s="29"/>
      <c r="N30" s="108">
        <f>N27/N29</f>
        <v>9.7015669885816835E-2</v>
      </c>
      <c r="O30" s="29"/>
      <c r="P30" s="108">
        <f>P27/P29</f>
        <v>0.11550105341354228</v>
      </c>
      <c r="Q30" s="29"/>
      <c r="R30" s="108">
        <f>R27/R29</f>
        <v>0.13642740043617829</v>
      </c>
      <c r="S30" s="29"/>
      <c r="T30" s="108">
        <f>T27/T29</f>
        <v>9.9428357245523638E-2</v>
      </c>
      <c r="U30" s="29"/>
      <c r="V30" s="108">
        <f>V27/V29</f>
        <v>9.7937346721399102E-2</v>
      </c>
      <c r="W30" s="29"/>
      <c r="X30" s="108">
        <f>X27/X29</f>
        <v>9.0354632865300599E-2</v>
      </c>
      <c r="Y30" s="29"/>
      <c r="Z30" s="108">
        <f>Z27/Z29</f>
        <v>0.10840498480733289</v>
      </c>
      <c r="AA30" s="125"/>
      <c r="AB30" s="126">
        <f>AB27/AB29</f>
        <v>0.10331724042633501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69</v>
      </c>
      <c r="D33" s="17">
        <v>791.01</v>
      </c>
      <c r="E33" s="17">
        <v>89</v>
      </c>
      <c r="F33" s="17">
        <v>162</v>
      </c>
      <c r="G33" s="17">
        <v>127</v>
      </c>
      <c r="H33" s="17">
        <v>1134.82</v>
      </c>
      <c r="I33" s="17">
        <v>180</v>
      </c>
      <c r="J33" s="17">
        <v>1152</v>
      </c>
      <c r="K33" s="17">
        <v>103</v>
      </c>
      <c r="L33" s="17">
        <v>755.8</v>
      </c>
      <c r="M33" s="17">
        <v>110</v>
      </c>
      <c r="N33" s="17">
        <v>2119.31</v>
      </c>
      <c r="O33" s="17">
        <v>182</v>
      </c>
      <c r="P33" s="117">
        <v>1936.01</v>
      </c>
      <c r="Q33" s="17">
        <v>141</v>
      </c>
      <c r="R33" s="117">
        <v>977.62</v>
      </c>
      <c r="S33" s="17">
        <v>179</v>
      </c>
      <c r="T33" s="117">
        <v>321.24</v>
      </c>
      <c r="U33" s="17">
        <v>174</v>
      </c>
      <c r="V33" s="117">
        <v>1158.03</v>
      </c>
      <c r="W33" s="17">
        <v>164</v>
      </c>
      <c r="X33" s="117">
        <v>3288.07</v>
      </c>
      <c r="Y33" s="17">
        <v>121</v>
      </c>
      <c r="Z33" s="117">
        <v>2628.96</v>
      </c>
      <c r="AA33" s="51">
        <f>C33+E33+G33+I33+K33+M33+O33+Q33+S33+U33+W33+Y33</f>
        <v>1639</v>
      </c>
      <c r="AB33" s="119">
        <f>D33+F33+H33+J33+L33+N33+P33+R33+T33+V33+X33+Z33</f>
        <v>16424.870000000003</v>
      </c>
    </row>
    <row r="34" spans="1:32" x14ac:dyDescent="0.25">
      <c r="A34" s="30"/>
      <c r="B34" s="31" t="s">
        <v>41</v>
      </c>
      <c r="C34" s="96">
        <v>62</v>
      </c>
      <c r="D34" s="96">
        <v>2866.42</v>
      </c>
      <c r="E34" s="96">
        <v>74</v>
      </c>
      <c r="F34" s="96">
        <v>1612.18</v>
      </c>
      <c r="G34" s="96">
        <v>106</v>
      </c>
      <c r="H34" s="96">
        <v>1781.51</v>
      </c>
      <c r="I34" s="96">
        <v>134</v>
      </c>
      <c r="J34" s="96">
        <v>2220.48</v>
      </c>
      <c r="K34" s="96">
        <v>78</v>
      </c>
      <c r="L34" s="96">
        <v>969.55</v>
      </c>
      <c r="M34" s="96">
        <v>71</v>
      </c>
      <c r="N34" s="96">
        <v>1758.14</v>
      </c>
      <c r="O34" s="96">
        <v>146</v>
      </c>
      <c r="P34" s="118">
        <v>3277.16</v>
      </c>
      <c r="Q34" s="96">
        <v>139</v>
      </c>
      <c r="R34" s="118">
        <v>5031.7</v>
      </c>
      <c r="S34" s="96">
        <v>135</v>
      </c>
      <c r="T34" s="118">
        <v>2869.06</v>
      </c>
      <c r="U34" s="96">
        <v>127</v>
      </c>
      <c r="V34" s="118">
        <v>2091.52</v>
      </c>
      <c r="W34" s="96">
        <v>104</v>
      </c>
      <c r="X34" s="118">
        <v>3125.3</v>
      </c>
      <c r="Y34" s="96">
        <v>68</v>
      </c>
      <c r="Z34" s="118">
        <v>4039.68</v>
      </c>
      <c r="AA34" s="51">
        <f>C34+E34+G34+I34+K34+M34+O34+Q34+S34+U34+W34+Y34</f>
        <v>1244</v>
      </c>
      <c r="AB34" s="119">
        <f>D34+F34+H34+J34+L34+N34+P34+R34+T34+V34+X34+Z34</f>
        <v>31642.7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131</v>
      </c>
      <c r="D35" s="120">
        <f t="shared" si="5"/>
        <v>3657.4300000000003</v>
      </c>
      <c r="E35" s="66">
        <f t="shared" si="5"/>
        <v>163</v>
      </c>
      <c r="F35" s="120">
        <f t="shared" si="5"/>
        <v>1774.18</v>
      </c>
      <c r="G35" s="66">
        <f t="shared" si="5"/>
        <v>233</v>
      </c>
      <c r="H35" s="120">
        <f t="shared" si="5"/>
        <v>2916.33</v>
      </c>
      <c r="I35" s="66">
        <f t="shared" si="5"/>
        <v>314</v>
      </c>
      <c r="J35" s="120">
        <f t="shared" si="5"/>
        <v>3372.48</v>
      </c>
      <c r="K35" s="66">
        <f t="shared" si="5"/>
        <v>181</v>
      </c>
      <c r="L35" s="120">
        <f t="shared" si="5"/>
        <v>1725.35</v>
      </c>
      <c r="M35" s="66">
        <f t="shared" si="5"/>
        <v>181</v>
      </c>
      <c r="N35" s="120">
        <f t="shared" si="5"/>
        <v>3877.45</v>
      </c>
      <c r="O35" s="66">
        <f t="shared" ref="O35:AB35" si="6">SUM(O33:O34)</f>
        <v>328</v>
      </c>
      <c r="P35" s="120">
        <f t="shared" si="6"/>
        <v>5213.17</v>
      </c>
      <c r="Q35" s="66">
        <f t="shared" si="6"/>
        <v>280</v>
      </c>
      <c r="R35" s="120">
        <f t="shared" si="6"/>
        <v>6009.32</v>
      </c>
      <c r="S35" s="66">
        <f t="shared" si="6"/>
        <v>314</v>
      </c>
      <c r="T35" s="120">
        <f t="shared" si="6"/>
        <v>3190.3</v>
      </c>
      <c r="U35" s="66">
        <f t="shared" si="6"/>
        <v>301</v>
      </c>
      <c r="V35" s="120">
        <f t="shared" si="6"/>
        <v>3249.55</v>
      </c>
      <c r="W35" s="66">
        <f t="shared" si="6"/>
        <v>268</v>
      </c>
      <c r="X35" s="120">
        <f t="shared" si="6"/>
        <v>6413.3700000000008</v>
      </c>
      <c r="Y35" s="66">
        <f t="shared" si="6"/>
        <v>189</v>
      </c>
      <c r="Z35" s="120">
        <f t="shared" si="6"/>
        <v>6668.6399999999994</v>
      </c>
      <c r="AA35" s="53">
        <f t="shared" si="6"/>
        <v>2883</v>
      </c>
      <c r="AB35" s="54">
        <f t="shared" si="6"/>
        <v>48067.570000000007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13154.49</v>
      </c>
      <c r="E37" s="72"/>
      <c r="F37" s="116">
        <f>F16+F25+F35-F9</f>
        <v>12883.82</v>
      </c>
      <c r="G37" s="72"/>
      <c r="H37" s="116">
        <f>H16+H25+H34-H9</f>
        <v>12332.73</v>
      </c>
      <c r="I37" s="72"/>
      <c r="J37" s="116">
        <f>J16+J25+J35-J9</f>
        <v>10586.330000000002</v>
      </c>
      <c r="K37" s="72"/>
      <c r="L37" s="116">
        <f>L16+L25+L35-L9</f>
        <v>14270.3</v>
      </c>
      <c r="M37" s="72"/>
      <c r="N37" s="116">
        <f>N16+N25+N35-N9</f>
        <v>9078.4700000000012</v>
      </c>
      <c r="O37" s="72"/>
      <c r="P37" s="116">
        <f>P16+P25+P35-P9</f>
        <v>19581.09</v>
      </c>
      <c r="Q37" s="72"/>
      <c r="R37" s="116">
        <f>R16+R25+R35-R9</f>
        <v>23779.67</v>
      </c>
      <c r="S37" s="72"/>
      <c r="T37" s="116">
        <f>T16+T25+T35-T9</f>
        <v>15770.34</v>
      </c>
      <c r="U37" s="72"/>
      <c r="V37" s="116">
        <f>V16+V25+V35-V9</f>
        <v>16867.29</v>
      </c>
      <c r="W37" s="72"/>
      <c r="X37" s="116">
        <f>X16+X25+X35-X9</f>
        <v>15931.34</v>
      </c>
      <c r="Y37" s="72"/>
      <c r="Z37" s="116">
        <f>Z16+Z25+Z35-Z9</f>
        <v>15464.189999999999</v>
      </c>
      <c r="AA37" s="72"/>
      <c r="AB37" s="116">
        <f>AB16+AB25+AB35-AB9</f>
        <v>180834.88000000003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O3:P3"/>
    <mergeCell ref="Q3:R3"/>
    <mergeCell ref="AA3:AB3"/>
    <mergeCell ref="S3:T3"/>
    <mergeCell ref="U3:V3"/>
    <mergeCell ref="W3:X3"/>
    <mergeCell ref="Y3:Z3"/>
    <mergeCell ref="M3:N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52" orientation="landscape" r:id="rId1"/>
  <headerFooter alignWithMargins="0">
    <oddFooter>&amp;L&amp;F&amp;RPrepared by Kathy Adair
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F40"/>
  <sheetViews>
    <sheetView zoomScaleNormal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5" sqref="C5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9.109375" style="1" bestFit="1" customWidth="1"/>
    <col min="5" max="5" width="5.6640625" style="1" customWidth="1"/>
    <col min="6" max="6" width="9.109375" style="1" customWidth="1"/>
    <col min="7" max="7" width="5.6640625" style="1" customWidth="1"/>
    <col min="8" max="8" width="9.109375" style="1" customWidth="1"/>
    <col min="9" max="9" width="5.6640625" style="1" customWidth="1"/>
    <col min="10" max="10" width="9.109375" style="1" customWidth="1"/>
    <col min="11" max="11" width="5.6640625" style="1" customWidth="1"/>
    <col min="12" max="12" width="9.109375" style="1" customWidth="1"/>
    <col min="13" max="13" width="5.6640625" style="1" customWidth="1"/>
    <col min="14" max="14" width="9.109375" style="1" customWidth="1"/>
    <col min="15" max="15" width="6.33203125" style="1" customWidth="1"/>
    <col min="16" max="16" width="9.109375" style="1" customWidth="1"/>
    <col min="17" max="17" width="6.33203125" style="1" customWidth="1"/>
    <col min="18" max="18" width="9.109375" style="1" customWidth="1"/>
    <col min="19" max="19" width="6.109375" style="1" customWidth="1"/>
    <col min="20" max="20" width="9.109375" style="1" customWidth="1"/>
    <col min="21" max="21" width="5.33203125" style="1" customWidth="1"/>
    <col min="22" max="22" width="9.109375" style="1" customWidth="1"/>
    <col min="23" max="23" width="7.33203125" style="1" customWidth="1"/>
    <col min="24" max="24" width="9.109375" style="1" customWidth="1"/>
    <col min="25" max="25" width="6.109375" style="1" customWidth="1"/>
    <col min="26" max="26" width="9.109375" style="1" customWidth="1"/>
    <col min="27" max="27" width="6.33203125" style="3" customWidth="1"/>
    <col min="28" max="28" width="10.6640625" style="3" bestFit="1" customWidth="1"/>
    <col min="30" max="30" width="10.6640625" bestFit="1" customWidth="1"/>
  </cols>
  <sheetData>
    <row r="1" spans="1:28" x14ac:dyDescent="0.25">
      <c r="A1" s="24" t="s">
        <v>116</v>
      </c>
    </row>
    <row r="2" spans="1:28" x14ac:dyDescent="0.25">
      <c r="A2" t="s">
        <v>29</v>
      </c>
    </row>
    <row r="3" spans="1:28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8" ht="13.8" x14ac:dyDescent="0.25">
      <c r="A5" s="26" t="s">
        <v>36</v>
      </c>
      <c r="B5" s="25"/>
      <c r="AA5" s="49"/>
      <c r="AB5" s="49"/>
    </row>
    <row r="6" spans="1:28" ht="13.8" thickBot="1" x14ac:dyDescent="0.3">
      <c r="B6" s="24" t="s">
        <v>111</v>
      </c>
      <c r="C6" s="8">
        <v>563</v>
      </c>
      <c r="E6" s="8">
        <v>662</v>
      </c>
      <c r="G6" s="8">
        <v>503</v>
      </c>
      <c r="I6" s="8">
        <v>498</v>
      </c>
      <c r="K6" s="8">
        <v>414</v>
      </c>
      <c r="M6" s="8">
        <v>385</v>
      </c>
      <c r="O6" s="8">
        <v>477</v>
      </c>
      <c r="Q6" s="8">
        <v>478</v>
      </c>
      <c r="S6" s="8">
        <v>598</v>
      </c>
      <c r="U6" s="8">
        <v>519</v>
      </c>
      <c r="W6" s="6">
        <v>525</v>
      </c>
      <c r="Y6" s="8">
        <v>443</v>
      </c>
      <c r="AA6" s="50">
        <f>C6+E6+G6+I6+K6+M6+O6+Q6+S6+U6+W6+Y6</f>
        <v>6065</v>
      </c>
      <c r="AB6" s="49"/>
    </row>
    <row r="7" spans="1:28" ht="13.8" thickTop="1" x14ac:dyDescent="0.25">
      <c r="B7" s="24" t="s">
        <v>113</v>
      </c>
      <c r="D7" s="4">
        <v>5600.08</v>
      </c>
      <c r="F7" s="4">
        <v>6866.24</v>
      </c>
      <c r="H7" s="4">
        <v>5225.88</v>
      </c>
      <c r="J7" s="4">
        <v>5333.22</v>
      </c>
      <c r="L7" s="4">
        <v>4095.84</v>
      </c>
      <c r="N7" s="4">
        <v>3940.28</v>
      </c>
      <c r="P7" s="4">
        <v>4862.54</v>
      </c>
      <c r="R7" s="4">
        <v>4807.99</v>
      </c>
      <c r="T7" s="4">
        <v>6467.67</v>
      </c>
      <c r="V7" s="4">
        <v>5069.12</v>
      </c>
      <c r="X7" s="4">
        <v>5176.0200000000004</v>
      </c>
      <c r="Z7" s="4">
        <v>4514.0200000000004</v>
      </c>
      <c r="AA7" s="49"/>
      <c r="AB7" s="51">
        <f>D7+F7+H7+J7+L7+N7+P7+R7+T7+V7+X7+Z7</f>
        <v>61958.900000000009</v>
      </c>
    </row>
    <row r="8" spans="1:28" x14ac:dyDescent="0.25">
      <c r="B8" s="24" t="s">
        <v>114</v>
      </c>
      <c r="D8" s="6">
        <v>844.5</v>
      </c>
      <c r="F8" s="6">
        <v>993</v>
      </c>
      <c r="H8" s="6">
        <v>754.5</v>
      </c>
      <c r="J8" s="6">
        <v>747</v>
      </c>
      <c r="L8" s="6">
        <v>621</v>
      </c>
      <c r="N8" s="6">
        <v>577.5</v>
      </c>
      <c r="P8" s="6">
        <v>715.5</v>
      </c>
      <c r="R8" s="6">
        <v>717</v>
      </c>
      <c r="T8" s="6">
        <v>897</v>
      </c>
      <c r="V8" s="6">
        <v>778.5</v>
      </c>
      <c r="X8" s="6">
        <v>787.5</v>
      </c>
      <c r="Z8" s="6">
        <v>664.5</v>
      </c>
      <c r="AA8" s="49"/>
      <c r="AB8" s="52">
        <f>D8+F8+H8+J8+L8+N8+P8+R8+T8+V8+X8+Z8</f>
        <v>9097.5</v>
      </c>
    </row>
    <row r="9" spans="1:28" ht="13.8" thickBot="1" x14ac:dyDescent="0.3">
      <c r="A9" s="64" t="s">
        <v>38</v>
      </c>
      <c r="B9" s="137"/>
      <c r="C9" s="9"/>
      <c r="D9" s="60">
        <f>SUM(D7:D8)</f>
        <v>6444.58</v>
      </c>
      <c r="E9" s="9"/>
      <c r="F9" s="60">
        <f>SUM(F7:F8)</f>
        <v>7859.24</v>
      </c>
      <c r="G9" s="9"/>
      <c r="H9" s="60">
        <f>SUM(H7:H8)</f>
        <v>5980.38</v>
      </c>
      <c r="I9" s="9"/>
      <c r="J9" s="60">
        <f>SUM(J7:J8)</f>
        <v>6080.22</v>
      </c>
      <c r="K9" s="9"/>
      <c r="L9" s="60">
        <f>SUM(L7:L8)</f>
        <v>4716.84</v>
      </c>
      <c r="M9" s="9"/>
      <c r="N9" s="60">
        <f>SUM(N7:N8)</f>
        <v>4517.7800000000007</v>
      </c>
      <c r="O9" s="9"/>
      <c r="P9" s="60">
        <f>SUM(P7:P8)</f>
        <v>5578.04</v>
      </c>
      <c r="Q9" s="9"/>
      <c r="R9" s="60">
        <f>SUM(R7:R8)</f>
        <v>5524.99</v>
      </c>
      <c r="S9" s="9"/>
      <c r="T9" s="60">
        <f>SUM(T7:T8)</f>
        <v>7364.67</v>
      </c>
      <c r="U9" s="9"/>
      <c r="V9" s="60">
        <f>SUM(V7:V8)</f>
        <v>5847.62</v>
      </c>
      <c r="W9" s="9"/>
      <c r="X9" s="60">
        <f>SUM(X7:X8)</f>
        <v>5963.52</v>
      </c>
      <c r="Y9" s="9"/>
      <c r="Z9" s="60">
        <f>SUM(Z7:Z8)</f>
        <v>5178.5200000000004</v>
      </c>
      <c r="AA9" s="50"/>
      <c r="AB9" s="58">
        <f>SUM(AB7:AB8)</f>
        <v>71056.400000000009</v>
      </c>
    </row>
    <row r="10" spans="1:28" ht="13.8" thickTop="1" x14ac:dyDescent="0.25">
      <c r="AA10" s="49"/>
      <c r="AB10" s="49"/>
    </row>
    <row r="11" spans="1:28" ht="13.8" x14ac:dyDescent="0.25">
      <c r="A11" s="26" t="s">
        <v>77</v>
      </c>
      <c r="B11" s="25"/>
      <c r="AA11" s="49"/>
      <c r="AB11" s="49"/>
    </row>
    <row r="12" spans="1:28" x14ac:dyDescent="0.25">
      <c r="A12" s="132"/>
      <c r="B12" s="24" t="s">
        <v>108</v>
      </c>
      <c r="C12" s="135">
        <v>340</v>
      </c>
      <c r="D12" s="135">
        <v>9989.2800000000007</v>
      </c>
      <c r="E12" s="135">
        <v>356</v>
      </c>
      <c r="F12" s="135">
        <v>10035.209999999999</v>
      </c>
      <c r="G12" s="135">
        <v>252</v>
      </c>
      <c r="H12" s="135">
        <v>7655.24</v>
      </c>
      <c r="I12" s="135">
        <v>253</v>
      </c>
      <c r="J12" s="135">
        <v>7309.35</v>
      </c>
      <c r="K12" s="135">
        <v>194</v>
      </c>
      <c r="L12" s="135">
        <v>5519.02</v>
      </c>
      <c r="M12" s="135">
        <v>216</v>
      </c>
      <c r="N12" s="135">
        <v>5710.11</v>
      </c>
      <c r="O12" s="135">
        <v>235</v>
      </c>
      <c r="P12" s="135">
        <v>6878.03</v>
      </c>
      <c r="Q12" s="135">
        <v>232</v>
      </c>
      <c r="R12" s="135">
        <v>6599.43</v>
      </c>
      <c r="S12" s="135">
        <v>279</v>
      </c>
      <c r="T12" s="135">
        <v>9704.69</v>
      </c>
      <c r="U12" s="135">
        <v>282</v>
      </c>
      <c r="V12" s="135">
        <v>7882.77</v>
      </c>
      <c r="W12" s="135">
        <v>277</v>
      </c>
      <c r="X12" s="135">
        <v>7746.21</v>
      </c>
      <c r="Y12" s="135">
        <v>233</v>
      </c>
      <c r="Z12" s="135">
        <v>6353.75</v>
      </c>
      <c r="AA12" s="51">
        <f t="shared" ref="AA12:AB15" si="0">C12+E12+G12+I12+K12+M12+O12+Q12+S12+U12+W12+Y12</f>
        <v>3149</v>
      </c>
      <c r="AB12" s="51">
        <f t="shared" si="0"/>
        <v>91383.09</v>
      </c>
    </row>
    <row r="13" spans="1:28" x14ac:dyDescent="0.25">
      <c r="A13" s="20"/>
      <c r="B13" t="s">
        <v>109</v>
      </c>
      <c r="C13" s="135">
        <v>5</v>
      </c>
      <c r="D13" s="135">
        <v>177.59</v>
      </c>
      <c r="E13" s="135">
        <v>12</v>
      </c>
      <c r="F13" s="135">
        <v>648.82000000000005</v>
      </c>
      <c r="G13" s="135">
        <v>10</v>
      </c>
      <c r="H13" s="135">
        <v>1184.1500000000001</v>
      </c>
      <c r="I13" s="135">
        <v>8</v>
      </c>
      <c r="J13" s="135">
        <v>246.34</v>
      </c>
      <c r="K13" s="135">
        <v>3</v>
      </c>
      <c r="L13" s="135">
        <v>29.59</v>
      </c>
      <c r="M13" s="135">
        <v>10</v>
      </c>
      <c r="N13" s="135">
        <v>1141.07</v>
      </c>
      <c r="O13" s="135">
        <v>12</v>
      </c>
      <c r="P13" s="135">
        <v>824.63</v>
      </c>
      <c r="Q13" s="135">
        <v>4</v>
      </c>
      <c r="R13" s="135">
        <v>231.11</v>
      </c>
      <c r="S13" s="135">
        <v>11</v>
      </c>
      <c r="T13" s="135">
        <v>465.12</v>
      </c>
      <c r="U13" s="135">
        <v>9</v>
      </c>
      <c r="V13" s="135">
        <v>283.85000000000002</v>
      </c>
      <c r="W13" s="135">
        <v>4</v>
      </c>
      <c r="X13" s="135">
        <v>419.02</v>
      </c>
      <c r="Y13" s="135">
        <v>14</v>
      </c>
      <c r="Z13" s="135">
        <v>1723.64</v>
      </c>
      <c r="AA13" s="51">
        <f t="shared" si="0"/>
        <v>102</v>
      </c>
      <c r="AB13" s="51">
        <f t="shared" si="0"/>
        <v>7374.9300000000012</v>
      </c>
    </row>
    <row r="14" spans="1:28" x14ac:dyDescent="0.25">
      <c r="B14" s="19" t="s">
        <v>112</v>
      </c>
      <c r="C14" s="135">
        <v>36</v>
      </c>
      <c r="D14" s="135">
        <v>3012.6</v>
      </c>
      <c r="E14" s="135">
        <v>52</v>
      </c>
      <c r="F14" s="135">
        <v>6013.4</v>
      </c>
      <c r="G14" s="135">
        <v>40</v>
      </c>
      <c r="H14" s="135">
        <v>3977.39</v>
      </c>
      <c r="I14" s="135">
        <v>44</v>
      </c>
      <c r="J14" s="135">
        <v>3723.48</v>
      </c>
      <c r="K14" s="135">
        <v>41</v>
      </c>
      <c r="L14" s="135">
        <v>4412</v>
      </c>
      <c r="M14" s="135">
        <v>33</v>
      </c>
      <c r="N14" s="135">
        <v>3679.51</v>
      </c>
      <c r="O14" s="135">
        <v>48</v>
      </c>
      <c r="P14" s="135">
        <v>4911.1000000000004</v>
      </c>
      <c r="Q14" s="135">
        <v>30</v>
      </c>
      <c r="R14" s="135">
        <v>3822.87</v>
      </c>
      <c r="S14" s="135">
        <v>38</v>
      </c>
      <c r="T14" s="135">
        <v>5132.29</v>
      </c>
      <c r="U14" s="135">
        <v>29</v>
      </c>
      <c r="V14" s="135">
        <v>2943.1</v>
      </c>
      <c r="W14" s="135">
        <v>38</v>
      </c>
      <c r="X14" s="135">
        <v>5701.71</v>
      </c>
      <c r="Y14" s="135">
        <v>27</v>
      </c>
      <c r="Z14" s="135">
        <v>2866.4</v>
      </c>
      <c r="AA14" s="51">
        <f t="shared" si="0"/>
        <v>456</v>
      </c>
      <c r="AB14" s="51">
        <f t="shared" si="0"/>
        <v>50195.85</v>
      </c>
    </row>
    <row r="15" spans="1:28" s="30" customFormat="1" x14ac:dyDescent="0.25">
      <c r="A15" s="129"/>
      <c r="B15" s="130" t="s">
        <v>110</v>
      </c>
      <c r="C15" s="136">
        <v>5</v>
      </c>
      <c r="D15" s="136">
        <v>42</v>
      </c>
      <c r="E15" s="136">
        <v>25</v>
      </c>
      <c r="F15" s="136">
        <v>181</v>
      </c>
      <c r="G15" s="136">
        <v>6</v>
      </c>
      <c r="H15" s="136">
        <v>62</v>
      </c>
      <c r="I15" s="136">
        <v>10</v>
      </c>
      <c r="J15" s="136">
        <v>794</v>
      </c>
      <c r="K15" s="136">
        <v>7</v>
      </c>
      <c r="L15" s="136">
        <v>853</v>
      </c>
      <c r="M15" s="136">
        <v>9</v>
      </c>
      <c r="N15" s="136">
        <v>62</v>
      </c>
      <c r="O15" s="136">
        <v>14</v>
      </c>
      <c r="P15" s="136">
        <v>1195.5</v>
      </c>
      <c r="Q15" s="136">
        <v>6</v>
      </c>
      <c r="R15" s="136">
        <v>36</v>
      </c>
      <c r="S15" s="136">
        <v>10</v>
      </c>
      <c r="T15" s="136">
        <v>124</v>
      </c>
      <c r="U15" s="136">
        <v>9</v>
      </c>
      <c r="V15" s="136">
        <v>120</v>
      </c>
      <c r="W15" s="136">
        <v>4</v>
      </c>
      <c r="X15" s="136">
        <v>0</v>
      </c>
      <c r="Y15" s="136"/>
      <c r="Z15" s="136"/>
      <c r="AA15" s="51">
        <f t="shared" si="0"/>
        <v>105</v>
      </c>
      <c r="AB15" s="51">
        <f t="shared" si="0"/>
        <v>3469.5</v>
      </c>
    </row>
    <row r="16" spans="1:28" ht="13.8" thickBot="1" x14ac:dyDescent="0.3">
      <c r="A16" s="35" t="s">
        <v>80</v>
      </c>
      <c r="B16" s="35"/>
      <c r="C16" s="28">
        <f t="shared" ref="C16:AB16" si="1">SUM(C12:C15)</f>
        <v>386</v>
      </c>
      <c r="D16" s="60">
        <f t="shared" si="1"/>
        <v>13221.470000000001</v>
      </c>
      <c r="E16" s="28">
        <f t="shared" si="1"/>
        <v>445</v>
      </c>
      <c r="F16" s="60">
        <f t="shared" si="1"/>
        <v>16878.43</v>
      </c>
      <c r="G16" s="28">
        <f t="shared" si="1"/>
        <v>308</v>
      </c>
      <c r="H16" s="60">
        <f t="shared" si="1"/>
        <v>12878.779999999999</v>
      </c>
      <c r="I16" s="28">
        <f t="shared" si="1"/>
        <v>315</v>
      </c>
      <c r="J16" s="60">
        <f t="shared" si="1"/>
        <v>12073.17</v>
      </c>
      <c r="K16" s="28">
        <f t="shared" si="1"/>
        <v>245</v>
      </c>
      <c r="L16" s="60">
        <f t="shared" si="1"/>
        <v>10813.61</v>
      </c>
      <c r="M16" s="28">
        <f t="shared" si="1"/>
        <v>268</v>
      </c>
      <c r="N16" s="60">
        <f t="shared" si="1"/>
        <v>10592.689999999999</v>
      </c>
      <c r="O16" s="28">
        <f t="shared" si="1"/>
        <v>309</v>
      </c>
      <c r="P16" s="60">
        <f t="shared" si="1"/>
        <v>13809.26</v>
      </c>
      <c r="Q16" s="28">
        <f t="shared" si="1"/>
        <v>272</v>
      </c>
      <c r="R16" s="60">
        <f t="shared" si="1"/>
        <v>10689.41</v>
      </c>
      <c r="S16" s="28">
        <f t="shared" si="1"/>
        <v>338</v>
      </c>
      <c r="T16" s="60">
        <f t="shared" si="1"/>
        <v>15426.100000000002</v>
      </c>
      <c r="U16" s="28">
        <f t="shared" si="1"/>
        <v>329</v>
      </c>
      <c r="V16" s="60">
        <f t="shared" si="1"/>
        <v>11229.720000000001</v>
      </c>
      <c r="W16" s="28">
        <f t="shared" si="1"/>
        <v>323</v>
      </c>
      <c r="X16" s="60">
        <f t="shared" si="1"/>
        <v>13866.939999999999</v>
      </c>
      <c r="Y16" s="28">
        <f t="shared" si="1"/>
        <v>274</v>
      </c>
      <c r="Z16" s="60">
        <f t="shared" si="1"/>
        <v>10943.79</v>
      </c>
      <c r="AA16" s="53">
        <f t="shared" si="1"/>
        <v>3812</v>
      </c>
      <c r="AB16" s="54">
        <f t="shared" si="1"/>
        <v>152423.37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6</v>
      </c>
      <c r="D22" s="17">
        <v>2580.4899999999998</v>
      </c>
      <c r="E22" s="17">
        <v>8</v>
      </c>
      <c r="F22" s="17">
        <v>2909.42</v>
      </c>
      <c r="G22" s="17">
        <v>10</v>
      </c>
      <c r="H22" s="17">
        <v>4401.99</v>
      </c>
      <c r="I22" s="17">
        <v>6</v>
      </c>
      <c r="J22" s="17">
        <v>1758.93</v>
      </c>
      <c r="K22" s="17">
        <v>3</v>
      </c>
      <c r="L22" s="17">
        <v>1350.05</v>
      </c>
      <c r="M22" s="17">
        <v>4</v>
      </c>
      <c r="N22" s="17">
        <v>2288.5500000000002</v>
      </c>
      <c r="O22" s="17">
        <v>16</v>
      </c>
      <c r="P22" s="17">
        <v>8603.27</v>
      </c>
      <c r="Q22" s="17">
        <v>7</v>
      </c>
      <c r="R22" s="17">
        <v>4355.6400000000003</v>
      </c>
      <c r="S22" s="17">
        <v>11</v>
      </c>
      <c r="T22" s="17">
        <v>6857.46</v>
      </c>
      <c r="U22" s="17">
        <v>14</v>
      </c>
      <c r="V22" s="17">
        <v>5879.69</v>
      </c>
      <c r="W22" s="17">
        <v>15</v>
      </c>
      <c r="X22" s="17">
        <v>8654.14</v>
      </c>
      <c r="Y22" s="17">
        <v>6</v>
      </c>
      <c r="Z22" s="17">
        <v>2361.16</v>
      </c>
      <c r="AA22" s="51">
        <f t="shared" si="2"/>
        <v>106</v>
      </c>
      <c r="AB22" s="51">
        <f t="shared" si="2"/>
        <v>52000.790000000008</v>
      </c>
    </row>
    <row r="23" spans="1:30" x14ac:dyDescent="0.25">
      <c r="B23" s="24" t="s">
        <v>45</v>
      </c>
      <c r="C23" s="17">
        <v>1</v>
      </c>
      <c r="D23" s="17">
        <v>459.2</v>
      </c>
      <c r="E23" s="17">
        <v>6</v>
      </c>
      <c r="F23" s="17">
        <v>1905.43</v>
      </c>
      <c r="G23" s="17"/>
      <c r="H23" s="17"/>
      <c r="I23" s="17">
        <v>1</v>
      </c>
      <c r="J23" s="17">
        <v>375.45</v>
      </c>
      <c r="K23" s="17">
        <v>3</v>
      </c>
      <c r="L23" s="17">
        <v>796.2</v>
      </c>
      <c r="M23" s="17">
        <v>1</v>
      </c>
      <c r="N23" s="17">
        <v>123</v>
      </c>
      <c r="O23" s="17">
        <v>4</v>
      </c>
      <c r="P23" s="17">
        <v>1540.33</v>
      </c>
      <c r="Q23" s="17">
        <v>5</v>
      </c>
      <c r="R23" s="17">
        <v>2838.11</v>
      </c>
      <c r="S23" s="17">
        <v>2</v>
      </c>
      <c r="T23" s="17">
        <v>1475.25</v>
      </c>
      <c r="U23" s="17">
        <v>5</v>
      </c>
      <c r="V23" s="17">
        <v>1615.29</v>
      </c>
      <c r="W23" s="17">
        <v>1</v>
      </c>
      <c r="X23" s="17">
        <v>1391.86</v>
      </c>
      <c r="Y23" s="17">
        <v>4</v>
      </c>
      <c r="Z23" s="17">
        <v>1334.11</v>
      </c>
      <c r="AA23" s="51">
        <f t="shared" si="2"/>
        <v>33</v>
      </c>
      <c r="AB23" s="51">
        <f t="shared" si="2"/>
        <v>13854.23</v>
      </c>
    </row>
    <row r="24" spans="1:30" x14ac:dyDescent="0.25">
      <c r="A24" s="30"/>
      <c r="B24" s="31" t="s">
        <v>46</v>
      </c>
      <c r="C24" s="8">
        <v>2</v>
      </c>
      <c r="D24" s="8">
        <v>1167.18</v>
      </c>
      <c r="E24" s="8">
        <v>2</v>
      </c>
      <c r="F24" s="8">
        <v>1001.94</v>
      </c>
      <c r="G24" s="8">
        <v>4</v>
      </c>
      <c r="H24" s="8">
        <v>845.48</v>
      </c>
      <c r="I24" s="8">
        <v>2</v>
      </c>
      <c r="J24" s="8">
        <v>1099.44</v>
      </c>
      <c r="K24" s="4">
        <v>1</v>
      </c>
      <c r="L24" s="4">
        <v>277.48</v>
      </c>
      <c r="M24" s="4">
        <v>2</v>
      </c>
      <c r="N24" s="4">
        <v>662.1</v>
      </c>
      <c r="O24" s="4">
        <v>5</v>
      </c>
      <c r="P24" s="4">
        <v>2396.1</v>
      </c>
      <c r="Q24" s="4"/>
      <c r="R24" s="4"/>
      <c r="S24" s="4">
        <v>3</v>
      </c>
      <c r="T24" s="4">
        <v>1710.8</v>
      </c>
      <c r="U24" s="4"/>
      <c r="V24" s="4"/>
      <c r="W24" s="4">
        <v>3</v>
      </c>
      <c r="X24" s="4">
        <v>807.96</v>
      </c>
      <c r="Y24" s="4">
        <v>3</v>
      </c>
      <c r="Z24" s="4">
        <v>563.76</v>
      </c>
      <c r="AA24" s="51">
        <f t="shared" si="2"/>
        <v>27</v>
      </c>
      <c r="AB24" s="51">
        <f t="shared" si="2"/>
        <v>10532.24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9</v>
      </c>
      <c r="D25" s="60">
        <f t="shared" si="3"/>
        <v>4206.87</v>
      </c>
      <c r="E25" s="28">
        <f t="shared" si="3"/>
        <v>16</v>
      </c>
      <c r="F25" s="60">
        <f t="shared" si="3"/>
        <v>5816.7900000000009</v>
      </c>
      <c r="G25" s="28">
        <f t="shared" si="3"/>
        <v>14</v>
      </c>
      <c r="H25" s="60">
        <f t="shared" si="3"/>
        <v>5247.4699999999993</v>
      </c>
      <c r="I25" s="28">
        <f t="shared" si="3"/>
        <v>9</v>
      </c>
      <c r="J25" s="60">
        <f t="shared" si="3"/>
        <v>3233.82</v>
      </c>
      <c r="K25" s="65">
        <f t="shared" si="3"/>
        <v>7</v>
      </c>
      <c r="L25" s="73">
        <f t="shared" si="3"/>
        <v>2423.73</v>
      </c>
      <c r="M25" s="65">
        <f t="shared" si="3"/>
        <v>7</v>
      </c>
      <c r="N25" s="73">
        <f t="shared" si="3"/>
        <v>3073.65</v>
      </c>
      <c r="O25" s="65">
        <f t="shared" si="3"/>
        <v>25</v>
      </c>
      <c r="P25" s="73">
        <f t="shared" si="3"/>
        <v>12539.7</v>
      </c>
      <c r="Q25" s="65">
        <f t="shared" si="3"/>
        <v>12</v>
      </c>
      <c r="R25" s="73">
        <f t="shared" si="3"/>
        <v>7193.75</v>
      </c>
      <c r="S25" s="65">
        <f t="shared" si="3"/>
        <v>16</v>
      </c>
      <c r="T25" s="73">
        <f t="shared" si="3"/>
        <v>10043.509999999998</v>
      </c>
      <c r="U25" s="65">
        <f t="shared" si="3"/>
        <v>19</v>
      </c>
      <c r="V25" s="73">
        <f t="shared" si="3"/>
        <v>7494.98</v>
      </c>
      <c r="W25" s="65">
        <f t="shared" si="3"/>
        <v>19</v>
      </c>
      <c r="X25" s="73">
        <f t="shared" si="3"/>
        <v>10853.96</v>
      </c>
      <c r="Y25" s="65">
        <f t="shared" si="3"/>
        <v>13</v>
      </c>
      <c r="Z25" s="73">
        <f t="shared" si="3"/>
        <v>4259.03</v>
      </c>
      <c r="AA25" s="53">
        <f t="shared" si="3"/>
        <v>166</v>
      </c>
      <c r="AB25" s="54">
        <f t="shared" si="3"/>
        <v>76387.260000000009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395</v>
      </c>
      <c r="D27" s="74">
        <f t="shared" si="4"/>
        <v>17428.34</v>
      </c>
      <c r="E27" s="62">
        <f t="shared" si="4"/>
        <v>461</v>
      </c>
      <c r="F27" s="74">
        <f t="shared" si="4"/>
        <v>22695.22</v>
      </c>
      <c r="G27" s="62">
        <f t="shared" si="4"/>
        <v>322</v>
      </c>
      <c r="H27" s="74">
        <f t="shared" si="4"/>
        <v>18126.25</v>
      </c>
      <c r="I27" s="62">
        <f t="shared" si="4"/>
        <v>324</v>
      </c>
      <c r="J27" s="74">
        <f t="shared" si="4"/>
        <v>15306.99</v>
      </c>
      <c r="K27" s="62">
        <f t="shared" si="4"/>
        <v>252</v>
      </c>
      <c r="L27" s="74">
        <f t="shared" si="4"/>
        <v>13237.34</v>
      </c>
      <c r="M27" s="62">
        <f t="shared" si="4"/>
        <v>275</v>
      </c>
      <c r="N27" s="74">
        <f t="shared" si="4"/>
        <v>13666.339999999998</v>
      </c>
      <c r="O27" s="62">
        <f t="shared" si="4"/>
        <v>334</v>
      </c>
      <c r="P27" s="74">
        <f t="shared" si="4"/>
        <v>26348.959999999999</v>
      </c>
      <c r="Q27" s="62">
        <f t="shared" si="4"/>
        <v>284</v>
      </c>
      <c r="R27" s="74">
        <f t="shared" si="4"/>
        <v>17883.16</v>
      </c>
      <c r="S27" s="62">
        <f t="shared" si="4"/>
        <v>354</v>
      </c>
      <c r="T27" s="74">
        <f t="shared" si="4"/>
        <v>25469.61</v>
      </c>
      <c r="U27" s="62">
        <f t="shared" si="4"/>
        <v>348</v>
      </c>
      <c r="V27" s="74">
        <f t="shared" si="4"/>
        <v>18724.7</v>
      </c>
      <c r="W27" s="62">
        <f t="shared" si="4"/>
        <v>342</v>
      </c>
      <c r="X27" s="74">
        <f t="shared" si="4"/>
        <v>24720.899999999998</v>
      </c>
      <c r="Y27" s="62">
        <f t="shared" si="4"/>
        <v>287</v>
      </c>
      <c r="Z27" s="74">
        <f t="shared" si="4"/>
        <v>15202.82</v>
      </c>
      <c r="AA27" s="123">
        <f t="shared" si="4"/>
        <v>3978</v>
      </c>
      <c r="AB27" s="124">
        <f t="shared" si="4"/>
        <v>228810.63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2.75" customHeight="1" x14ac:dyDescent="0.25">
      <c r="A29" s="25" t="s">
        <v>81</v>
      </c>
      <c r="B29" s="61"/>
      <c r="C29" s="61"/>
      <c r="D29" s="88">
        <v>245817.01</v>
      </c>
      <c r="E29" s="61"/>
      <c r="F29" s="88">
        <v>251568.79</v>
      </c>
      <c r="G29" s="61"/>
      <c r="H29" s="88">
        <v>201301.67</v>
      </c>
      <c r="I29" s="61"/>
      <c r="J29" s="88">
        <v>225013.8</v>
      </c>
      <c r="K29" s="61"/>
      <c r="L29" s="88">
        <v>134949.16</v>
      </c>
      <c r="M29" s="61"/>
      <c r="N29" s="88">
        <v>168108.08</v>
      </c>
      <c r="O29" s="61"/>
      <c r="P29" s="88">
        <v>197670.03</v>
      </c>
      <c r="Q29" s="61"/>
      <c r="R29" s="88">
        <v>191362.63</v>
      </c>
      <c r="S29" s="61"/>
      <c r="T29" s="88">
        <v>221225.9</v>
      </c>
      <c r="U29" s="61"/>
      <c r="V29" s="88">
        <v>206936.01</v>
      </c>
      <c r="W29" s="61"/>
      <c r="X29" s="88">
        <v>221749.48</v>
      </c>
      <c r="Y29" s="61"/>
      <c r="Z29" s="88">
        <v>169756.91</v>
      </c>
      <c r="AA29" s="86"/>
      <c r="AB29" s="59">
        <f>D29+F29+H29+J29+L29+N29+P29+R29+T29+V29+X29+Z29</f>
        <v>2435459.4700000002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7.0899650109648632E-2</v>
      </c>
      <c r="E30" s="29"/>
      <c r="F30" s="108">
        <f>F27/F29</f>
        <v>9.0214767897082937E-2</v>
      </c>
      <c r="G30" s="29"/>
      <c r="H30" s="108">
        <f>H27/H29</f>
        <v>9.0045204294629047E-2</v>
      </c>
      <c r="I30" s="29"/>
      <c r="J30" s="108">
        <f>J27/J29</f>
        <v>6.8026894350479844E-2</v>
      </c>
      <c r="K30" s="29"/>
      <c r="L30" s="108">
        <f>L27/L29</f>
        <v>9.8091310831427178E-2</v>
      </c>
      <c r="M30" s="29"/>
      <c r="N30" s="108">
        <f>N27/N29</f>
        <v>8.1294962145781455E-2</v>
      </c>
      <c r="O30" s="29"/>
      <c r="P30" s="108">
        <f>P27/P29</f>
        <v>0.13329769818925002</v>
      </c>
      <c r="Q30" s="29"/>
      <c r="R30" s="108">
        <f>R27/R29</f>
        <v>9.3451683852798215E-2</v>
      </c>
      <c r="S30" s="29"/>
      <c r="T30" s="108">
        <f>T27/T29</f>
        <v>0.11512942200709773</v>
      </c>
      <c r="U30" s="29"/>
      <c r="V30" s="108">
        <f>V27/V29</f>
        <v>9.0485459732213835E-2</v>
      </c>
      <c r="W30" s="29"/>
      <c r="X30" s="108">
        <f>X27/X29</f>
        <v>0.11148120843394986</v>
      </c>
      <c r="Y30" s="29"/>
      <c r="Z30" s="108">
        <f>Z27/Z29</f>
        <v>8.9556413344234406E-2</v>
      </c>
      <c r="AA30" s="125"/>
      <c r="AB30" s="126">
        <f>AB27/AB29</f>
        <v>9.394967677290067E-2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102</v>
      </c>
      <c r="D33" s="17">
        <v>559.01</v>
      </c>
      <c r="E33" s="17">
        <v>152</v>
      </c>
      <c r="F33" s="17">
        <v>480</v>
      </c>
      <c r="G33" s="17">
        <v>103</v>
      </c>
      <c r="H33" s="17">
        <v>206.3</v>
      </c>
      <c r="I33" s="17">
        <v>87</v>
      </c>
      <c r="J33" s="17">
        <v>176.03</v>
      </c>
      <c r="K33" s="17">
        <v>84</v>
      </c>
      <c r="L33" s="17">
        <v>111</v>
      </c>
      <c r="M33" s="17">
        <v>75</v>
      </c>
      <c r="N33" s="17">
        <v>148</v>
      </c>
      <c r="O33" s="17">
        <v>109</v>
      </c>
      <c r="P33" s="117">
        <v>699.03</v>
      </c>
      <c r="Q33" s="17">
        <v>111</v>
      </c>
      <c r="R33" s="117">
        <v>753.12</v>
      </c>
      <c r="S33" s="17">
        <v>96</v>
      </c>
      <c r="T33" s="117">
        <v>301.04000000000002</v>
      </c>
      <c r="U33" s="17">
        <v>132</v>
      </c>
      <c r="V33" s="117">
        <v>396</v>
      </c>
      <c r="W33" s="17">
        <v>108</v>
      </c>
      <c r="X33" s="117">
        <v>3103</v>
      </c>
      <c r="Y33" s="17">
        <v>83</v>
      </c>
      <c r="Z33" s="117">
        <v>5105.1499999999996</v>
      </c>
      <c r="AA33" s="51">
        <f>C33+E33+G33+I33+K33+M33+O33+Q33+S33+U33+W33+Y33</f>
        <v>1242</v>
      </c>
      <c r="AB33" s="119">
        <f>D33+F33+H33+J33+L33+N33+P33+R33+T33+V33+X33+Z33</f>
        <v>12037.68</v>
      </c>
    </row>
    <row r="34" spans="1:32" x14ac:dyDescent="0.25">
      <c r="A34" s="30"/>
      <c r="B34" s="31" t="s">
        <v>41</v>
      </c>
      <c r="C34" s="96">
        <v>29</v>
      </c>
      <c r="D34" s="96">
        <v>706.68</v>
      </c>
      <c r="E34" s="96">
        <v>35</v>
      </c>
      <c r="F34" s="96">
        <v>693.54</v>
      </c>
      <c r="G34" s="96">
        <v>51</v>
      </c>
      <c r="H34" s="96">
        <v>713.24</v>
      </c>
      <c r="I34" s="96">
        <v>25</v>
      </c>
      <c r="J34" s="96">
        <v>150.16</v>
      </c>
      <c r="K34" s="96">
        <v>25</v>
      </c>
      <c r="L34" s="96">
        <v>364.1</v>
      </c>
      <c r="M34" s="96">
        <v>23</v>
      </c>
      <c r="N34" s="96">
        <v>129.55000000000001</v>
      </c>
      <c r="O34" s="96">
        <v>29</v>
      </c>
      <c r="P34" s="118">
        <v>259.38</v>
      </c>
      <c r="Q34" s="96">
        <v>35</v>
      </c>
      <c r="R34" s="118">
        <v>1159.58</v>
      </c>
      <c r="S34" s="96">
        <v>37</v>
      </c>
      <c r="T34" s="118">
        <v>450.35</v>
      </c>
      <c r="U34" s="96">
        <v>47</v>
      </c>
      <c r="V34" s="118">
        <v>1420.41</v>
      </c>
      <c r="W34" s="96">
        <v>39</v>
      </c>
      <c r="X34" s="118">
        <v>708.5</v>
      </c>
      <c r="Y34" s="96">
        <v>41</v>
      </c>
      <c r="Z34" s="118">
        <v>3347.19</v>
      </c>
      <c r="AA34" s="51">
        <f>C34+E34+G34+I34+K34+M34+O34+Q34+S34+U34+W34+Y34</f>
        <v>416</v>
      </c>
      <c r="AB34" s="119">
        <f>D34+F34+H34+J34+L34+N34+P34+R34+T34+V34+X34+Z34</f>
        <v>10102.68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131</v>
      </c>
      <c r="D35" s="120">
        <f t="shared" si="5"/>
        <v>1265.69</v>
      </c>
      <c r="E35" s="66">
        <f t="shared" si="5"/>
        <v>187</v>
      </c>
      <c r="F35" s="120">
        <f t="shared" si="5"/>
        <v>1173.54</v>
      </c>
      <c r="G35" s="66">
        <f t="shared" si="5"/>
        <v>154</v>
      </c>
      <c r="H35" s="120">
        <f t="shared" si="5"/>
        <v>919.54</v>
      </c>
      <c r="I35" s="66">
        <f t="shared" si="5"/>
        <v>112</v>
      </c>
      <c r="J35" s="120">
        <f t="shared" si="5"/>
        <v>326.19</v>
      </c>
      <c r="K35" s="66">
        <f t="shared" si="5"/>
        <v>109</v>
      </c>
      <c r="L35" s="120">
        <f t="shared" si="5"/>
        <v>475.1</v>
      </c>
      <c r="M35" s="66">
        <f t="shared" si="5"/>
        <v>98</v>
      </c>
      <c r="N35" s="120">
        <f t="shared" si="5"/>
        <v>277.55</v>
      </c>
      <c r="O35" s="66">
        <f t="shared" ref="O35:AB35" si="6">SUM(O33:O34)</f>
        <v>138</v>
      </c>
      <c r="P35" s="120">
        <f t="shared" si="6"/>
        <v>958.41</v>
      </c>
      <c r="Q35" s="66">
        <f t="shared" si="6"/>
        <v>146</v>
      </c>
      <c r="R35" s="120">
        <f t="shared" si="6"/>
        <v>1912.6999999999998</v>
      </c>
      <c r="S35" s="66">
        <f t="shared" si="6"/>
        <v>133</v>
      </c>
      <c r="T35" s="120">
        <f t="shared" si="6"/>
        <v>751.3900000000001</v>
      </c>
      <c r="U35" s="66">
        <f t="shared" si="6"/>
        <v>179</v>
      </c>
      <c r="V35" s="120">
        <f t="shared" si="6"/>
        <v>1816.41</v>
      </c>
      <c r="W35" s="66">
        <f t="shared" si="6"/>
        <v>147</v>
      </c>
      <c r="X35" s="120">
        <f t="shared" si="6"/>
        <v>3811.5</v>
      </c>
      <c r="Y35" s="66">
        <f t="shared" si="6"/>
        <v>124</v>
      </c>
      <c r="Z35" s="120">
        <f t="shared" si="6"/>
        <v>8452.34</v>
      </c>
      <c r="AA35" s="53">
        <f t="shared" si="6"/>
        <v>1658</v>
      </c>
      <c r="AB35" s="54">
        <f t="shared" si="6"/>
        <v>22140.36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12249.449999999999</v>
      </c>
      <c r="E37" s="72"/>
      <c r="F37" s="116">
        <f>F16+F25+F35-F9</f>
        <v>16009.520000000002</v>
      </c>
      <c r="G37" s="72"/>
      <c r="H37" s="116">
        <f>H16+H25+H34-H9</f>
        <v>12859.11</v>
      </c>
      <c r="I37" s="72"/>
      <c r="J37" s="116">
        <f>J16+J25+J35-J9</f>
        <v>9552.9599999999991</v>
      </c>
      <c r="K37" s="72"/>
      <c r="L37" s="116">
        <f>L16+L25+L35-L9</f>
        <v>8995.6</v>
      </c>
      <c r="M37" s="72"/>
      <c r="N37" s="116">
        <f>N16+N25+N35-N9</f>
        <v>9426.1099999999969</v>
      </c>
      <c r="O37" s="72"/>
      <c r="P37" s="116">
        <f>P16+P25+P35-P9</f>
        <v>21729.329999999998</v>
      </c>
      <c r="Q37" s="72"/>
      <c r="R37" s="116">
        <f>R16+R25+R35-R9</f>
        <v>14270.87</v>
      </c>
      <c r="S37" s="72"/>
      <c r="T37" s="116">
        <f>T16+T25+T35-T9</f>
        <v>18856.330000000002</v>
      </c>
      <c r="U37" s="72"/>
      <c r="V37" s="116">
        <f>V16+V25+V35-V9</f>
        <v>14693.490000000002</v>
      </c>
      <c r="W37" s="72"/>
      <c r="X37" s="116">
        <f>X16+X25+X35-X9</f>
        <v>22568.879999999997</v>
      </c>
      <c r="Y37" s="72"/>
      <c r="Z37" s="116">
        <f>Z16+Z25+Z35-Z9</f>
        <v>18476.64</v>
      </c>
      <c r="AA37" s="72"/>
      <c r="AB37" s="116">
        <f>AB16+AB25+AB35-AB9</f>
        <v>179894.58999999997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O3:P3"/>
    <mergeCell ref="Q3:R3"/>
    <mergeCell ref="AA3:AB3"/>
    <mergeCell ref="S3:T3"/>
    <mergeCell ref="U3:V3"/>
    <mergeCell ref="W3:X3"/>
    <mergeCell ref="Y3:Z3"/>
    <mergeCell ref="M3:N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52" orientation="landscape" r:id="rId1"/>
  <headerFooter alignWithMargins="0">
    <oddFooter>&amp;L&amp;F&amp;RPrepared by Kathy Adair
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F40"/>
  <sheetViews>
    <sheetView zoomScaleNormal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5" sqref="C5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9.109375" style="1" bestFit="1" customWidth="1"/>
    <col min="5" max="5" width="5.6640625" style="1" customWidth="1"/>
    <col min="6" max="6" width="9.109375" style="1" customWidth="1"/>
    <col min="7" max="7" width="5.6640625" style="1" customWidth="1"/>
    <col min="8" max="8" width="7.88671875" style="1" customWidth="1"/>
    <col min="9" max="9" width="5.6640625" style="1" customWidth="1"/>
    <col min="10" max="10" width="8.109375" style="1" customWidth="1"/>
    <col min="11" max="11" width="5.6640625" style="1" customWidth="1"/>
    <col min="12" max="12" width="8.109375" style="1" customWidth="1"/>
    <col min="13" max="13" width="5.6640625" style="1" customWidth="1"/>
    <col min="14" max="14" width="8.109375" style="1" customWidth="1"/>
    <col min="15" max="15" width="6.33203125" style="1" customWidth="1"/>
    <col min="16" max="16" width="8.109375" style="1" customWidth="1"/>
    <col min="17" max="17" width="6.33203125" style="1" customWidth="1"/>
    <col min="18" max="18" width="8.109375" style="1" customWidth="1"/>
    <col min="19" max="19" width="6.109375" style="1" customWidth="1"/>
    <col min="20" max="20" width="8.109375" style="1" customWidth="1"/>
    <col min="21" max="21" width="5.33203125" style="1" customWidth="1"/>
    <col min="22" max="22" width="9.109375" style="1" customWidth="1"/>
    <col min="23" max="23" width="7.33203125" style="1" customWidth="1"/>
    <col min="24" max="24" width="8.109375" style="1" customWidth="1"/>
    <col min="25" max="25" width="6.109375" style="1" customWidth="1"/>
    <col min="26" max="26" width="8.109375" style="1" customWidth="1"/>
    <col min="27" max="27" width="6.33203125" style="3" customWidth="1"/>
    <col min="28" max="28" width="10.6640625" style="3" bestFit="1" customWidth="1"/>
  </cols>
  <sheetData>
    <row r="1" spans="1:28" x14ac:dyDescent="0.25">
      <c r="A1" s="24" t="s">
        <v>116</v>
      </c>
    </row>
    <row r="2" spans="1:28" x14ac:dyDescent="0.25">
      <c r="A2" t="s">
        <v>30</v>
      </c>
    </row>
    <row r="3" spans="1:28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8" ht="13.8" x14ac:dyDescent="0.25">
      <c r="A5" s="26" t="s">
        <v>36</v>
      </c>
      <c r="B5" s="25"/>
      <c r="AA5" s="49"/>
      <c r="AB5" s="49"/>
    </row>
    <row r="6" spans="1:28" ht="13.8" thickBot="1" x14ac:dyDescent="0.3">
      <c r="B6" s="24" t="s">
        <v>111</v>
      </c>
      <c r="C6" s="8">
        <v>255</v>
      </c>
      <c r="E6" s="8">
        <v>283</v>
      </c>
      <c r="G6" s="8">
        <v>213</v>
      </c>
      <c r="I6" s="8">
        <v>217</v>
      </c>
      <c r="K6" s="8">
        <v>137</v>
      </c>
      <c r="M6" s="8">
        <v>84</v>
      </c>
      <c r="O6" s="8">
        <v>219</v>
      </c>
      <c r="Q6" s="8">
        <v>226</v>
      </c>
      <c r="S6" s="8">
        <v>181</v>
      </c>
      <c r="U6" s="8">
        <v>229</v>
      </c>
      <c r="W6" s="6">
        <v>204</v>
      </c>
      <c r="Y6" s="8">
        <v>156</v>
      </c>
      <c r="AA6" s="50">
        <f>C6+E6+G6+I6+K6+M6+O6+Q6+S6+U6+W6+Y6</f>
        <v>2404</v>
      </c>
      <c r="AB6" s="49"/>
    </row>
    <row r="7" spans="1:28" ht="13.8" thickTop="1" x14ac:dyDescent="0.25">
      <c r="B7" s="24" t="s">
        <v>113</v>
      </c>
      <c r="D7" s="4">
        <v>2396.56</v>
      </c>
      <c r="F7" s="4">
        <v>2673.55</v>
      </c>
      <c r="H7" s="4">
        <v>1983.36</v>
      </c>
      <c r="J7" s="4">
        <v>2006.54</v>
      </c>
      <c r="L7" s="4">
        <v>1311.74</v>
      </c>
      <c r="N7" s="4">
        <v>767.81</v>
      </c>
      <c r="P7" s="4">
        <v>2093.84</v>
      </c>
      <c r="R7" s="4">
        <v>1993.97</v>
      </c>
      <c r="T7" s="4">
        <v>1653.99</v>
      </c>
      <c r="V7" s="4">
        <v>2122.33</v>
      </c>
      <c r="X7" s="4">
        <v>1880.21</v>
      </c>
      <c r="Z7" s="4">
        <v>1566.4</v>
      </c>
      <c r="AA7" s="49"/>
      <c r="AB7" s="51">
        <f>D7+F7+H7+J7+L7+N7+P7+R7+T7+V7+X7+Z7</f>
        <v>22450.300000000003</v>
      </c>
    </row>
    <row r="8" spans="1:28" x14ac:dyDescent="0.25">
      <c r="B8" s="24" t="s">
        <v>114</v>
      </c>
      <c r="D8" s="6">
        <v>382.5</v>
      </c>
      <c r="F8" s="6">
        <v>424.5</v>
      </c>
      <c r="H8" s="6">
        <v>319.5</v>
      </c>
      <c r="J8" s="6">
        <v>325.5</v>
      </c>
      <c r="L8" s="6">
        <v>205.5</v>
      </c>
      <c r="N8" s="6">
        <v>126</v>
      </c>
      <c r="P8" s="6">
        <v>328.5</v>
      </c>
      <c r="R8" s="6">
        <v>339</v>
      </c>
      <c r="T8" s="6">
        <v>271.5</v>
      </c>
      <c r="V8" s="6">
        <v>343.5</v>
      </c>
      <c r="X8" s="6">
        <v>306</v>
      </c>
      <c r="Z8" s="6">
        <v>234</v>
      </c>
      <c r="AA8" s="49"/>
      <c r="AB8" s="52">
        <f>D8+F8+H8+J8+L8+N8+P8+R8+T8+V8+X8+Z8</f>
        <v>3606</v>
      </c>
    </row>
    <row r="9" spans="1:28" ht="13.8" thickBot="1" x14ac:dyDescent="0.3">
      <c r="A9" s="64" t="s">
        <v>38</v>
      </c>
      <c r="B9" s="137"/>
      <c r="C9" s="9"/>
      <c r="D9" s="60">
        <f>SUM(D7:D8)</f>
        <v>2779.06</v>
      </c>
      <c r="E9" s="9"/>
      <c r="F9" s="60">
        <f>SUM(F7:F8)</f>
        <v>3098.05</v>
      </c>
      <c r="G9" s="9"/>
      <c r="H9" s="60">
        <f>SUM(H7:H8)</f>
        <v>2302.8599999999997</v>
      </c>
      <c r="I9" s="9"/>
      <c r="J9" s="60">
        <f>SUM(J7:J8)</f>
        <v>2332.04</v>
      </c>
      <c r="K9" s="9"/>
      <c r="L9" s="60">
        <f>SUM(L7:L8)</f>
        <v>1517.24</v>
      </c>
      <c r="M9" s="9"/>
      <c r="N9" s="60">
        <f>SUM(N7:N8)</f>
        <v>893.81</v>
      </c>
      <c r="O9" s="9"/>
      <c r="P9" s="60">
        <f>SUM(P7:P8)</f>
        <v>2422.34</v>
      </c>
      <c r="Q9" s="9"/>
      <c r="R9" s="60">
        <f>SUM(R7:R8)</f>
        <v>2332.9700000000003</v>
      </c>
      <c r="S9" s="9"/>
      <c r="T9" s="60">
        <f>SUM(T7:T8)</f>
        <v>1925.49</v>
      </c>
      <c r="U9" s="9"/>
      <c r="V9" s="60">
        <f>SUM(V7:V8)</f>
        <v>2465.83</v>
      </c>
      <c r="W9" s="9"/>
      <c r="X9" s="60">
        <f>SUM(X7:X8)</f>
        <v>2186.21</v>
      </c>
      <c r="Y9" s="9"/>
      <c r="Z9" s="60">
        <f>SUM(Z7:Z8)</f>
        <v>1800.4</v>
      </c>
      <c r="AA9" s="50"/>
      <c r="AB9" s="58">
        <f>SUM(AB7:AB8)</f>
        <v>26056.300000000003</v>
      </c>
    </row>
    <row r="10" spans="1:28" ht="13.8" thickTop="1" x14ac:dyDescent="0.25">
      <c r="AA10" s="49"/>
      <c r="AB10" s="49"/>
    </row>
    <row r="11" spans="1:28" ht="13.8" x14ac:dyDescent="0.25">
      <c r="A11" s="26" t="s">
        <v>77</v>
      </c>
      <c r="B11" s="25"/>
      <c r="AA11" s="49"/>
      <c r="AB11" s="49"/>
    </row>
    <row r="12" spans="1:28" x14ac:dyDescent="0.25">
      <c r="A12" s="132"/>
      <c r="B12" s="24" t="s">
        <v>108</v>
      </c>
      <c r="C12" s="135">
        <v>143</v>
      </c>
      <c r="D12" s="135">
        <v>3894.42</v>
      </c>
      <c r="E12" s="135">
        <v>159</v>
      </c>
      <c r="F12" s="135">
        <v>4617.38</v>
      </c>
      <c r="G12" s="135">
        <v>99</v>
      </c>
      <c r="H12" s="135">
        <v>2970.72</v>
      </c>
      <c r="I12" s="135">
        <v>99</v>
      </c>
      <c r="J12" s="135">
        <v>2166.9299999999998</v>
      </c>
      <c r="K12" s="135">
        <v>82</v>
      </c>
      <c r="L12" s="135">
        <v>2515.23</v>
      </c>
      <c r="M12" s="135">
        <v>41</v>
      </c>
      <c r="N12" s="135">
        <v>1037.3599999999999</v>
      </c>
      <c r="O12" s="135">
        <v>100</v>
      </c>
      <c r="P12" s="135">
        <v>2405.1999999999998</v>
      </c>
      <c r="Q12" s="135">
        <v>119</v>
      </c>
      <c r="R12" s="135">
        <v>2989</v>
      </c>
      <c r="S12" s="135">
        <v>84</v>
      </c>
      <c r="T12" s="135">
        <v>2332.62</v>
      </c>
      <c r="U12" s="135">
        <v>111</v>
      </c>
      <c r="V12" s="135">
        <v>2769.48</v>
      </c>
      <c r="W12" s="135">
        <v>101</v>
      </c>
      <c r="X12" s="135">
        <v>2574.17</v>
      </c>
      <c r="Y12" s="135">
        <v>96</v>
      </c>
      <c r="Z12" s="135">
        <v>2241.9299999999998</v>
      </c>
      <c r="AA12" s="51">
        <f t="shared" ref="AA12:AB15" si="0">C12+E12+G12+I12+K12+M12+O12+Q12+S12+U12+W12+Y12</f>
        <v>1234</v>
      </c>
      <c r="AB12" s="51">
        <f t="shared" si="0"/>
        <v>32514.439999999995</v>
      </c>
    </row>
    <row r="13" spans="1:28" x14ac:dyDescent="0.25">
      <c r="A13" s="20"/>
      <c r="B13" t="s">
        <v>109</v>
      </c>
      <c r="C13" s="135">
        <v>2</v>
      </c>
      <c r="D13" s="135">
        <v>71</v>
      </c>
      <c r="E13" s="135">
        <v>3</v>
      </c>
      <c r="F13" s="135">
        <v>120.24</v>
      </c>
      <c r="G13" s="135">
        <v>2</v>
      </c>
      <c r="H13" s="135">
        <v>17.86</v>
      </c>
      <c r="I13" s="135">
        <v>4</v>
      </c>
      <c r="J13" s="135">
        <v>108.53</v>
      </c>
      <c r="K13" s="135"/>
      <c r="L13" s="135"/>
      <c r="M13" s="135"/>
      <c r="N13" s="135"/>
      <c r="O13" s="135">
        <v>2</v>
      </c>
      <c r="P13" s="135">
        <v>80.78</v>
      </c>
      <c r="Q13" s="135">
        <v>6</v>
      </c>
      <c r="R13" s="135">
        <v>274.92</v>
      </c>
      <c r="S13" s="135">
        <v>3</v>
      </c>
      <c r="T13" s="135">
        <v>63.62</v>
      </c>
      <c r="U13" s="135">
        <v>3</v>
      </c>
      <c r="V13" s="135">
        <v>31.57</v>
      </c>
      <c r="W13" s="135">
        <v>2</v>
      </c>
      <c r="X13" s="135">
        <v>77.91</v>
      </c>
      <c r="Y13" s="135"/>
      <c r="Z13" s="135"/>
      <c r="AA13" s="51">
        <f t="shared" si="0"/>
        <v>27</v>
      </c>
      <c r="AB13" s="51">
        <f t="shared" si="0"/>
        <v>846.43</v>
      </c>
    </row>
    <row r="14" spans="1:28" x14ac:dyDescent="0.25">
      <c r="B14" s="19" t="s">
        <v>112</v>
      </c>
      <c r="C14" s="135">
        <v>41</v>
      </c>
      <c r="D14" s="135">
        <v>4709.6099999999997</v>
      </c>
      <c r="E14" s="135">
        <v>25</v>
      </c>
      <c r="F14" s="135">
        <v>3243.8</v>
      </c>
      <c r="G14" s="135">
        <v>36</v>
      </c>
      <c r="H14" s="135">
        <v>4453.8999999999996</v>
      </c>
      <c r="I14" s="135">
        <v>28</v>
      </c>
      <c r="J14" s="135">
        <v>4238.7700000000004</v>
      </c>
      <c r="K14" s="135">
        <v>10</v>
      </c>
      <c r="L14" s="135">
        <v>849.5</v>
      </c>
      <c r="M14" s="135">
        <v>7</v>
      </c>
      <c r="N14" s="135">
        <v>721.8</v>
      </c>
      <c r="O14" s="135">
        <v>14</v>
      </c>
      <c r="P14" s="135">
        <v>1637.1</v>
      </c>
      <c r="Q14" s="135">
        <v>22</v>
      </c>
      <c r="R14" s="135">
        <v>2377.9</v>
      </c>
      <c r="S14" s="135">
        <v>15</v>
      </c>
      <c r="T14" s="135">
        <v>2376.9</v>
      </c>
      <c r="U14" s="135">
        <v>41</v>
      </c>
      <c r="V14" s="135">
        <v>6325.38</v>
      </c>
      <c r="W14" s="135">
        <v>30</v>
      </c>
      <c r="X14" s="135">
        <v>4827.21</v>
      </c>
      <c r="Y14" s="135">
        <v>18</v>
      </c>
      <c r="Z14" s="135">
        <v>2424.6</v>
      </c>
      <c r="AA14" s="51">
        <f t="shared" si="0"/>
        <v>287</v>
      </c>
      <c r="AB14" s="51">
        <f t="shared" si="0"/>
        <v>38186.47</v>
      </c>
    </row>
    <row r="15" spans="1:28" s="30" customFormat="1" x14ac:dyDescent="0.25">
      <c r="A15" s="129"/>
      <c r="B15" s="130" t="s">
        <v>110</v>
      </c>
      <c r="C15" s="136">
        <v>4</v>
      </c>
      <c r="D15" s="136">
        <v>66</v>
      </c>
      <c r="E15" s="136">
        <v>2</v>
      </c>
      <c r="F15" s="136">
        <v>34</v>
      </c>
      <c r="G15" s="136">
        <v>7</v>
      </c>
      <c r="H15" s="136">
        <v>1289</v>
      </c>
      <c r="I15" s="136">
        <v>4</v>
      </c>
      <c r="J15" s="136">
        <v>429</v>
      </c>
      <c r="K15" s="136">
        <v>2</v>
      </c>
      <c r="L15" s="136">
        <v>34</v>
      </c>
      <c r="M15" s="136">
        <v>6</v>
      </c>
      <c r="N15" s="136">
        <v>815</v>
      </c>
      <c r="O15" s="136">
        <v>4</v>
      </c>
      <c r="P15" s="136">
        <v>244</v>
      </c>
      <c r="Q15" s="136"/>
      <c r="R15" s="136"/>
      <c r="S15" s="136"/>
      <c r="T15" s="136"/>
      <c r="U15" s="136">
        <v>3</v>
      </c>
      <c r="V15" s="136">
        <v>206</v>
      </c>
      <c r="W15" s="136"/>
      <c r="X15" s="136"/>
      <c r="Y15" s="136">
        <v>5</v>
      </c>
      <c r="Z15" s="136">
        <v>117</v>
      </c>
      <c r="AA15" s="51">
        <f t="shared" si="0"/>
        <v>37</v>
      </c>
      <c r="AB15" s="51">
        <f t="shared" si="0"/>
        <v>3234</v>
      </c>
    </row>
    <row r="16" spans="1:28" ht="13.8" thickBot="1" x14ac:dyDescent="0.3">
      <c r="A16" s="35" t="s">
        <v>80</v>
      </c>
      <c r="B16" s="35"/>
      <c r="C16" s="28">
        <f t="shared" ref="C16:AB16" si="1">SUM(C12:C15)</f>
        <v>190</v>
      </c>
      <c r="D16" s="60">
        <f t="shared" si="1"/>
        <v>8741.0299999999988</v>
      </c>
      <c r="E16" s="28">
        <f t="shared" si="1"/>
        <v>189</v>
      </c>
      <c r="F16" s="60">
        <f t="shared" si="1"/>
        <v>8015.42</v>
      </c>
      <c r="G16" s="28">
        <f t="shared" si="1"/>
        <v>144</v>
      </c>
      <c r="H16" s="60">
        <f t="shared" si="1"/>
        <v>8731.48</v>
      </c>
      <c r="I16" s="28">
        <f t="shared" si="1"/>
        <v>135</v>
      </c>
      <c r="J16" s="60">
        <f t="shared" si="1"/>
        <v>6943.2300000000005</v>
      </c>
      <c r="K16" s="28">
        <f t="shared" si="1"/>
        <v>94</v>
      </c>
      <c r="L16" s="60">
        <f t="shared" si="1"/>
        <v>3398.73</v>
      </c>
      <c r="M16" s="28">
        <f t="shared" si="1"/>
        <v>54</v>
      </c>
      <c r="N16" s="60">
        <f t="shared" si="1"/>
        <v>2574.16</v>
      </c>
      <c r="O16" s="28">
        <f t="shared" si="1"/>
        <v>120</v>
      </c>
      <c r="P16" s="60">
        <f t="shared" si="1"/>
        <v>4367.08</v>
      </c>
      <c r="Q16" s="28">
        <f t="shared" si="1"/>
        <v>147</v>
      </c>
      <c r="R16" s="60">
        <f t="shared" si="1"/>
        <v>5641.82</v>
      </c>
      <c r="S16" s="28">
        <f t="shared" si="1"/>
        <v>102</v>
      </c>
      <c r="T16" s="60">
        <f t="shared" si="1"/>
        <v>4773.1399999999994</v>
      </c>
      <c r="U16" s="28">
        <f t="shared" si="1"/>
        <v>158</v>
      </c>
      <c r="V16" s="60">
        <f t="shared" si="1"/>
        <v>9332.43</v>
      </c>
      <c r="W16" s="28">
        <f t="shared" si="1"/>
        <v>133</v>
      </c>
      <c r="X16" s="60">
        <f t="shared" si="1"/>
        <v>7479.29</v>
      </c>
      <c r="Y16" s="28">
        <f t="shared" si="1"/>
        <v>119</v>
      </c>
      <c r="Z16" s="60">
        <f t="shared" si="1"/>
        <v>4783.53</v>
      </c>
      <c r="AA16" s="53">
        <f t="shared" si="1"/>
        <v>1585</v>
      </c>
      <c r="AB16" s="54">
        <f t="shared" si="1"/>
        <v>74781.34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10</v>
      </c>
      <c r="D22" s="17">
        <v>4053.22</v>
      </c>
      <c r="E22" s="17">
        <v>11</v>
      </c>
      <c r="F22" s="17">
        <v>10828.24</v>
      </c>
      <c r="G22" s="17">
        <v>9</v>
      </c>
      <c r="H22" s="17">
        <v>4837.03</v>
      </c>
      <c r="I22" s="17">
        <v>2</v>
      </c>
      <c r="J22" s="17">
        <v>885.5</v>
      </c>
      <c r="K22" s="17">
        <v>6</v>
      </c>
      <c r="L22" s="17">
        <v>2539.6799999999998</v>
      </c>
      <c r="M22" s="17">
        <v>1</v>
      </c>
      <c r="N22" s="17">
        <v>124</v>
      </c>
      <c r="O22" s="17">
        <v>15</v>
      </c>
      <c r="P22" s="17">
        <v>5851.39</v>
      </c>
      <c r="Q22" s="17">
        <v>6</v>
      </c>
      <c r="R22" s="17">
        <v>2613.1</v>
      </c>
      <c r="S22" s="17">
        <v>8</v>
      </c>
      <c r="T22" s="17">
        <v>2834.3</v>
      </c>
      <c r="U22" s="17">
        <v>9</v>
      </c>
      <c r="V22" s="17">
        <v>3249.74</v>
      </c>
      <c r="W22" s="17">
        <v>9</v>
      </c>
      <c r="X22" s="17">
        <v>3892.79</v>
      </c>
      <c r="Y22" s="17">
        <v>12</v>
      </c>
      <c r="Z22" s="17">
        <v>5793.29</v>
      </c>
      <c r="AA22" s="51">
        <f t="shared" si="2"/>
        <v>98</v>
      </c>
      <c r="AB22" s="51">
        <f t="shared" si="2"/>
        <v>47502.28</v>
      </c>
    </row>
    <row r="23" spans="1:30" x14ac:dyDescent="0.25">
      <c r="B23" s="24" t="s">
        <v>45</v>
      </c>
      <c r="C23" s="17"/>
      <c r="D23" s="17"/>
      <c r="E23" s="17">
        <v>1</v>
      </c>
      <c r="F23" s="17">
        <v>248</v>
      </c>
      <c r="G23" s="17"/>
      <c r="H23" s="17"/>
      <c r="I23" s="17"/>
      <c r="J23" s="17"/>
      <c r="K23" s="17"/>
      <c r="L23" s="17"/>
      <c r="M23" s="17"/>
      <c r="N23" s="17"/>
      <c r="O23" s="17">
        <v>1</v>
      </c>
      <c r="P23" s="17">
        <v>329.2</v>
      </c>
      <c r="Q23" s="17">
        <v>1</v>
      </c>
      <c r="R23" s="17">
        <v>296.60000000000002</v>
      </c>
      <c r="S23" s="17">
        <v>4</v>
      </c>
      <c r="T23" s="17">
        <v>1895.06</v>
      </c>
      <c r="U23" s="17"/>
      <c r="V23" s="17"/>
      <c r="W23" s="17">
        <v>1</v>
      </c>
      <c r="X23" s="17">
        <v>404.8</v>
      </c>
      <c r="Y23" s="17">
        <v>2</v>
      </c>
      <c r="Z23" s="17">
        <v>1432.56</v>
      </c>
      <c r="AA23" s="51">
        <f t="shared" si="2"/>
        <v>10</v>
      </c>
      <c r="AB23" s="51">
        <f t="shared" si="2"/>
        <v>4606.22</v>
      </c>
    </row>
    <row r="24" spans="1:30" x14ac:dyDescent="0.25">
      <c r="A24" s="30"/>
      <c r="B24" s="31" t="s">
        <v>46</v>
      </c>
      <c r="C24" s="8">
        <v>1</v>
      </c>
      <c r="D24" s="8">
        <v>189</v>
      </c>
      <c r="E24" s="8">
        <v>1</v>
      </c>
      <c r="F24" s="8">
        <v>130.33000000000001</v>
      </c>
      <c r="G24" s="8"/>
      <c r="H24" s="8"/>
      <c r="I24" s="8"/>
      <c r="J24" s="8"/>
      <c r="K24" s="4"/>
      <c r="L24" s="4"/>
      <c r="M24" s="4"/>
      <c r="N24" s="4"/>
      <c r="O24" s="4"/>
      <c r="P24" s="4"/>
      <c r="Q24" s="4">
        <v>2</v>
      </c>
      <c r="R24" s="4">
        <v>429.14</v>
      </c>
      <c r="S24" s="4"/>
      <c r="T24" s="4"/>
      <c r="U24" s="4"/>
      <c r="V24" s="4"/>
      <c r="W24" s="4"/>
      <c r="X24" s="4"/>
      <c r="Y24" s="4"/>
      <c r="Z24" s="4"/>
      <c r="AA24" s="51">
        <f t="shared" si="2"/>
        <v>4</v>
      </c>
      <c r="AB24" s="51">
        <f t="shared" si="2"/>
        <v>748.47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11</v>
      </c>
      <c r="D25" s="60">
        <f t="shared" si="3"/>
        <v>4242.2199999999993</v>
      </c>
      <c r="E25" s="28">
        <f t="shared" si="3"/>
        <v>13</v>
      </c>
      <c r="F25" s="60">
        <f t="shared" si="3"/>
        <v>11206.57</v>
      </c>
      <c r="G25" s="28">
        <f t="shared" si="3"/>
        <v>9</v>
      </c>
      <c r="H25" s="60">
        <f t="shared" si="3"/>
        <v>4837.03</v>
      </c>
      <c r="I25" s="28">
        <f t="shared" si="3"/>
        <v>2</v>
      </c>
      <c r="J25" s="60">
        <f t="shared" si="3"/>
        <v>885.5</v>
      </c>
      <c r="K25" s="65">
        <f t="shared" si="3"/>
        <v>6</v>
      </c>
      <c r="L25" s="73">
        <f t="shared" si="3"/>
        <v>2539.6799999999998</v>
      </c>
      <c r="M25" s="65">
        <f t="shared" si="3"/>
        <v>1</v>
      </c>
      <c r="N25" s="73">
        <f t="shared" si="3"/>
        <v>124</v>
      </c>
      <c r="O25" s="65">
        <f t="shared" si="3"/>
        <v>16</v>
      </c>
      <c r="P25" s="73">
        <f t="shared" si="3"/>
        <v>6180.59</v>
      </c>
      <c r="Q25" s="65">
        <f t="shared" si="3"/>
        <v>9</v>
      </c>
      <c r="R25" s="73">
        <f t="shared" si="3"/>
        <v>3338.8399999999997</v>
      </c>
      <c r="S25" s="65">
        <f t="shared" si="3"/>
        <v>12</v>
      </c>
      <c r="T25" s="73">
        <f t="shared" si="3"/>
        <v>4729.3600000000006</v>
      </c>
      <c r="U25" s="65">
        <f t="shared" si="3"/>
        <v>9</v>
      </c>
      <c r="V25" s="73">
        <f t="shared" si="3"/>
        <v>3249.74</v>
      </c>
      <c r="W25" s="65">
        <f t="shared" si="3"/>
        <v>10</v>
      </c>
      <c r="X25" s="73">
        <f t="shared" si="3"/>
        <v>4297.59</v>
      </c>
      <c r="Y25" s="65">
        <f t="shared" si="3"/>
        <v>14</v>
      </c>
      <c r="Z25" s="73">
        <f t="shared" si="3"/>
        <v>7225.85</v>
      </c>
      <c r="AA25" s="53">
        <f t="shared" si="3"/>
        <v>112</v>
      </c>
      <c r="AB25" s="54">
        <f t="shared" si="3"/>
        <v>52856.97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201</v>
      </c>
      <c r="D27" s="74">
        <f t="shared" si="4"/>
        <v>12983.249999999998</v>
      </c>
      <c r="E27" s="62">
        <f t="shared" si="4"/>
        <v>202</v>
      </c>
      <c r="F27" s="74">
        <f t="shared" si="4"/>
        <v>19221.989999999998</v>
      </c>
      <c r="G27" s="62">
        <f t="shared" si="4"/>
        <v>153</v>
      </c>
      <c r="H27" s="74">
        <f t="shared" si="4"/>
        <v>13568.509999999998</v>
      </c>
      <c r="I27" s="62">
        <f t="shared" si="4"/>
        <v>137</v>
      </c>
      <c r="J27" s="74">
        <f t="shared" si="4"/>
        <v>7828.7300000000005</v>
      </c>
      <c r="K27" s="62">
        <f t="shared" si="4"/>
        <v>100</v>
      </c>
      <c r="L27" s="74">
        <f t="shared" si="4"/>
        <v>5938.41</v>
      </c>
      <c r="M27" s="62">
        <f t="shared" si="4"/>
        <v>55</v>
      </c>
      <c r="N27" s="74">
        <f t="shared" si="4"/>
        <v>2698.16</v>
      </c>
      <c r="O27" s="62">
        <f t="shared" si="4"/>
        <v>136</v>
      </c>
      <c r="P27" s="74">
        <f t="shared" si="4"/>
        <v>10547.67</v>
      </c>
      <c r="Q27" s="62">
        <f t="shared" si="4"/>
        <v>156</v>
      </c>
      <c r="R27" s="74">
        <f t="shared" si="4"/>
        <v>8980.66</v>
      </c>
      <c r="S27" s="62">
        <f t="shared" si="4"/>
        <v>114</v>
      </c>
      <c r="T27" s="74">
        <f t="shared" si="4"/>
        <v>9502.5</v>
      </c>
      <c r="U27" s="62">
        <f t="shared" si="4"/>
        <v>167</v>
      </c>
      <c r="V27" s="74">
        <f t="shared" si="4"/>
        <v>12582.17</v>
      </c>
      <c r="W27" s="62">
        <f t="shared" si="4"/>
        <v>143</v>
      </c>
      <c r="X27" s="74">
        <f t="shared" si="4"/>
        <v>11776.880000000001</v>
      </c>
      <c r="Y27" s="62">
        <f t="shared" si="4"/>
        <v>133</v>
      </c>
      <c r="Z27" s="74">
        <f t="shared" si="4"/>
        <v>12009.380000000001</v>
      </c>
      <c r="AA27" s="123">
        <f t="shared" si="4"/>
        <v>1697</v>
      </c>
      <c r="AB27" s="124">
        <f t="shared" si="4"/>
        <v>127638.31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2.75" customHeight="1" x14ac:dyDescent="0.25">
      <c r="A29" s="25" t="s">
        <v>81</v>
      </c>
      <c r="B29" s="61"/>
      <c r="C29" s="61"/>
      <c r="D29" s="88">
        <v>112925.7</v>
      </c>
      <c r="E29" s="61"/>
      <c r="F29" s="88">
        <v>122571.51</v>
      </c>
      <c r="G29" s="61"/>
      <c r="H29" s="88">
        <v>91535.91</v>
      </c>
      <c r="I29" s="61"/>
      <c r="J29" s="88">
        <v>81338.87</v>
      </c>
      <c r="K29" s="61"/>
      <c r="L29" s="88">
        <v>56360.85</v>
      </c>
      <c r="M29" s="61"/>
      <c r="N29" s="88">
        <v>32064.78</v>
      </c>
      <c r="O29" s="61"/>
      <c r="P29" s="88">
        <v>74786.38</v>
      </c>
      <c r="Q29" s="61"/>
      <c r="R29" s="88">
        <v>95897.32</v>
      </c>
      <c r="S29" s="61"/>
      <c r="T29" s="88">
        <v>69802.94</v>
      </c>
      <c r="U29" s="61"/>
      <c r="V29" s="88">
        <v>90242.19</v>
      </c>
      <c r="W29" s="61"/>
      <c r="X29" s="88">
        <v>84447.76</v>
      </c>
      <c r="Y29" s="61"/>
      <c r="Z29" s="88">
        <v>65977.17</v>
      </c>
      <c r="AA29" s="86"/>
      <c r="AB29" s="59">
        <f>D29+F29+H29+J29+L29+N29+P29+R29+T29+V29+X29+Z29</f>
        <v>977951.38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0.11497161407899174</v>
      </c>
      <c r="E30" s="29"/>
      <c r="F30" s="108">
        <f>F27/F29</f>
        <v>0.1568226580548775</v>
      </c>
      <c r="G30" s="29"/>
      <c r="H30" s="108">
        <f>H27/H29</f>
        <v>0.14823155196687288</v>
      </c>
      <c r="I30" s="29"/>
      <c r="J30" s="108">
        <f>J27/J29</f>
        <v>9.6248325062789797E-2</v>
      </c>
      <c r="K30" s="29"/>
      <c r="L30" s="108">
        <f>L27/L29</f>
        <v>0.10536409582183377</v>
      </c>
      <c r="M30" s="29"/>
      <c r="N30" s="108">
        <f>N27/N29</f>
        <v>8.4147154603898724E-2</v>
      </c>
      <c r="O30" s="29"/>
      <c r="P30" s="108">
        <f>P27/P29</f>
        <v>0.14103731187416746</v>
      </c>
      <c r="Q30" s="29"/>
      <c r="R30" s="108">
        <f>R27/R29</f>
        <v>9.3648706762608169E-2</v>
      </c>
      <c r="S30" s="29"/>
      <c r="T30" s="108">
        <f>T27/T29</f>
        <v>0.1361332345027301</v>
      </c>
      <c r="U30" s="29"/>
      <c r="V30" s="108">
        <f>V27/V29</f>
        <v>0.13942669166162744</v>
      </c>
      <c r="W30" s="29"/>
      <c r="X30" s="108">
        <f>X27/X29</f>
        <v>0.13945757708671019</v>
      </c>
      <c r="Y30" s="29"/>
      <c r="Z30" s="108">
        <f>Z27/Z29</f>
        <v>0.18202326653295378</v>
      </c>
      <c r="AA30" s="125"/>
      <c r="AB30" s="126">
        <f>AB27/AB29</f>
        <v>0.1305160078612497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52</v>
      </c>
      <c r="D33" s="17">
        <v>505</v>
      </c>
      <c r="E33" s="17">
        <v>84</v>
      </c>
      <c r="F33" s="17">
        <v>390</v>
      </c>
      <c r="G33" s="17">
        <v>76</v>
      </c>
      <c r="H33" s="17">
        <v>222</v>
      </c>
      <c r="I33" s="17">
        <v>128</v>
      </c>
      <c r="J33" s="17">
        <v>491</v>
      </c>
      <c r="K33" s="17">
        <v>67</v>
      </c>
      <c r="L33" s="17">
        <v>456.02</v>
      </c>
      <c r="M33" s="17">
        <v>54</v>
      </c>
      <c r="N33" s="17">
        <v>418</v>
      </c>
      <c r="O33" s="17">
        <v>66</v>
      </c>
      <c r="P33" s="117">
        <v>260</v>
      </c>
      <c r="Q33" s="17">
        <v>81</v>
      </c>
      <c r="R33" s="117">
        <v>366.61</v>
      </c>
      <c r="S33" s="17">
        <v>106</v>
      </c>
      <c r="T33" s="117">
        <v>548.44000000000005</v>
      </c>
      <c r="U33" s="17">
        <v>112</v>
      </c>
      <c r="V33" s="117">
        <v>189</v>
      </c>
      <c r="W33" s="17">
        <v>88</v>
      </c>
      <c r="X33" s="117">
        <v>949.79</v>
      </c>
      <c r="Y33" s="17">
        <v>97</v>
      </c>
      <c r="Z33" s="117">
        <v>4982.92</v>
      </c>
      <c r="AA33" s="51">
        <f>C33+E33+G33+I33+K33+M33+O33+Q33+S33+U33+W33+Y33</f>
        <v>1011</v>
      </c>
      <c r="AB33" s="119">
        <f>D33+F33+H33+J33+L33+N33+P33+R33+T33+V33+X33+Z33</f>
        <v>9778.7800000000007</v>
      </c>
    </row>
    <row r="34" spans="1:32" x14ac:dyDescent="0.25">
      <c r="A34" s="30"/>
      <c r="B34" s="31" t="s">
        <v>41</v>
      </c>
      <c r="C34" s="96">
        <v>34</v>
      </c>
      <c r="D34" s="96">
        <v>1302.56</v>
      </c>
      <c r="E34" s="96">
        <v>60</v>
      </c>
      <c r="F34" s="96">
        <v>1106.6600000000001</v>
      </c>
      <c r="G34" s="96">
        <v>59</v>
      </c>
      <c r="H34" s="96">
        <v>141.87</v>
      </c>
      <c r="I34" s="96">
        <v>82</v>
      </c>
      <c r="J34" s="96">
        <v>1170.07</v>
      </c>
      <c r="K34" s="96">
        <v>48</v>
      </c>
      <c r="L34" s="96">
        <v>596.26</v>
      </c>
      <c r="M34" s="96">
        <v>43</v>
      </c>
      <c r="N34" s="96">
        <v>758.8</v>
      </c>
      <c r="O34" s="96">
        <v>54</v>
      </c>
      <c r="P34" s="118">
        <v>867.8</v>
      </c>
      <c r="Q34" s="96">
        <v>74</v>
      </c>
      <c r="R34" s="118">
        <v>1136.27</v>
      </c>
      <c r="S34" s="96">
        <v>82</v>
      </c>
      <c r="T34" s="118">
        <v>1580.07</v>
      </c>
      <c r="U34" s="96">
        <v>63</v>
      </c>
      <c r="V34" s="118">
        <v>1284.0899999999999</v>
      </c>
      <c r="W34" s="96">
        <v>45</v>
      </c>
      <c r="X34" s="118">
        <v>892.48</v>
      </c>
      <c r="Y34" s="96">
        <v>55</v>
      </c>
      <c r="Z34" s="118">
        <v>3973.39</v>
      </c>
      <c r="AA34" s="51">
        <f>C34+E34+G34+I34+K34+M34+O34+Q34+S34+U34+W34+Y34</f>
        <v>699</v>
      </c>
      <c r="AB34" s="119">
        <f>D34+F34+H34+J34+L34+N34+P34+R34+T34+V34+X34+Z34</f>
        <v>14810.32</v>
      </c>
    </row>
    <row r="35" spans="1:32" s="25" customFormat="1" ht="13.8" thickBot="1" x14ac:dyDescent="0.3">
      <c r="A35" s="64" t="s">
        <v>76</v>
      </c>
      <c r="B35" s="64"/>
      <c r="C35" s="66">
        <f>C33+C34</f>
        <v>86</v>
      </c>
      <c r="D35" s="120">
        <f t="shared" ref="D35:N35" si="5">D33+D34</f>
        <v>1807.56</v>
      </c>
      <c r="E35" s="66">
        <f t="shared" si="5"/>
        <v>144</v>
      </c>
      <c r="F35" s="120">
        <f t="shared" si="5"/>
        <v>1496.66</v>
      </c>
      <c r="G35" s="66">
        <f t="shared" si="5"/>
        <v>135</v>
      </c>
      <c r="H35" s="120">
        <f t="shared" si="5"/>
        <v>363.87</v>
      </c>
      <c r="I35" s="66">
        <f t="shared" si="5"/>
        <v>210</v>
      </c>
      <c r="J35" s="120">
        <f t="shared" si="5"/>
        <v>1661.07</v>
      </c>
      <c r="K35" s="66">
        <f t="shared" si="5"/>
        <v>115</v>
      </c>
      <c r="L35" s="120">
        <f t="shared" si="5"/>
        <v>1052.28</v>
      </c>
      <c r="M35" s="66">
        <f t="shared" si="5"/>
        <v>97</v>
      </c>
      <c r="N35" s="120">
        <f t="shared" si="5"/>
        <v>1176.8</v>
      </c>
      <c r="O35" s="66">
        <f t="shared" ref="O35:AB35" si="6">SUM(O33:O34)</f>
        <v>120</v>
      </c>
      <c r="P35" s="120">
        <f t="shared" si="6"/>
        <v>1127.8</v>
      </c>
      <c r="Q35" s="66">
        <f t="shared" si="6"/>
        <v>155</v>
      </c>
      <c r="R35" s="120">
        <f t="shared" si="6"/>
        <v>1502.88</v>
      </c>
      <c r="S35" s="66">
        <f t="shared" si="6"/>
        <v>188</v>
      </c>
      <c r="T35" s="120">
        <f t="shared" si="6"/>
        <v>2128.5100000000002</v>
      </c>
      <c r="U35" s="66">
        <f t="shared" si="6"/>
        <v>175</v>
      </c>
      <c r="V35" s="120">
        <f t="shared" si="6"/>
        <v>1473.09</v>
      </c>
      <c r="W35" s="66">
        <f t="shared" si="6"/>
        <v>133</v>
      </c>
      <c r="X35" s="120">
        <f t="shared" si="6"/>
        <v>1842.27</v>
      </c>
      <c r="Y35" s="66">
        <f t="shared" si="6"/>
        <v>152</v>
      </c>
      <c r="Z35" s="120">
        <f t="shared" si="6"/>
        <v>8956.31</v>
      </c>
      <c r="AA35" s="53">
        <f t="shared" si="6"/>
        <v>1710</v>
      </c>
      <c r="AB35" s="54">
        <f t="shared" si="6"/>
        <v>24589.1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12011.749999999998</v>
      </c>
      <c r="E37" s="72"/>
      <c r="F37" s="116">
        <f>F16+F25+F35-F9</f>
        <v>17620.599999999999</v>
      </c>
      <c r="G37" s="72"/>
      <c r="H37" s="116">
        <f>H16+H25+H34-H9</f>
        <v>11407.52</v>
      </c>
      <c r="I37" s="72"/>
      <c r="J37" s="116">
        <f>J16+J25+J35-J9</f>
        <v>7157.7600000000011</v>
      </c>
      <c r="K37" s="72"/>
      <c r="L37" s="116">
        <f>L16+L25+L35-L9</f>
        <v>5473.45</v>
      </c>
      <c r="M37" s="72"/>
      <c r="N37" s="116">
        <f>N16+N25+N35-N9</f>
        <v>2981.15</v>
      </c>
      <c r="O37" s="72"/>
      <c r="P37" s="116">
        <f>P16+P25+P35-P9</f>
        <v>9253.1299999999992</v>
      </c>
      <c r="Q37" s="72"/>
      <c r="R37" s="116">
        <f>R16+R25+R35-R9</f>
        <v>8150.5700000000006</v>
      </c>
      <c r="S37" s="72"/>
      <c r="T37" s="116">
        <f>T16+T25+T35-T9</f>
        <v>9705.52</v>
      </c>
      <c r="U37" s="72"/>
      <c r="V37" s="116">
        <f>V16+V25+V35-V9</f>
        <v>11589.43</v>
      </c>
      <c r="W37" s="72"/>
      <c r="X37" s="116">
        <f>X16+X25+X35-X9</f>
        <v>11432.940000000002</v>
      </c>
      <c r="Y37" s="72"/>
      <c r="Z37" s="116">
        <f>Z16+Z25+Z35-Z9</f>
        <v>19165.29</v>
      </c>
      <c r="AA37" s="72"/>
      <c r="AB37" s="116">
        <f>AB16+AB25+AB35-AB9</f>
        <v>126171.11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O3:P3"/>
    <mergeCell ref="Q3:R3"/>
    <mergeCell ref="AA3:AB3"/>
    <mergeCell ref="S3:T3"/>
    <mergeCell ref="U3:V3"/>
    <mergeCell ref="W3:X3"/>
    <mergeCell ref="Y3:Z3"/>
    <mergeCell ref="M3:N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54" orientation="landscape" r:id="rId1"/>
  <headerFooter alignWithMargins="0">
    <oddFooter>&amp;L&amp;F&amp;RPrepared by Kathy Adair
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F40"/>
  <sheetViews>
    <sheetView zoomScaleNormal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5" sqref="C5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9.109375" style="1" bestFit="1" customWidth="1"/>
    <col min="5" max="5" width="5.6640625" style="1" customWidth="1"/>
    <col min="6" max="6" width="9.109375" style="1" customWidth="1"/>
    <col min="7" max="7" width="5.6640625" style="1" customWidth="1"/>
    <col min="8" max="8" width="9.109375" style="1" customWidth="1"/>
    <col min="9" max="9" width="5.6640625" style="1" customWidth="1"/>
    <col min="10" max="10" width="9.109375" style="1" bestFit="1" customWidth="1"/>
    <col min="11" max="11" width="5.6640625" style="1" customWidth="1"/>
    <col min="12" max="12" width="9.109375" style="1" customWidth="1"/>
    <col min="13" max="13" width="5.6640625" style="1" customWidth="1"/>
    <col min="14" max="14" width="10.6640625" style="1" customWidth="1"/>
    <col min="15" max="15" width="6.33203125" style="1" customWidth="1"/>
    <col min="16" max="16" width="9.109375" style="1" customWidth="1"/>
    <col min="17" max="17" width="6.33203125" style="1" customWidth="1"/>
    <col min="18" max="18" width="9.109375" style="1" customWidth="1"/>
    <col min="19" max="19" width="6.109375" style="1" customWidth="1"/>
    <col min="20" max="20" width="9.109375" style="1" customWidth="1"/>
    <col min="21" max="21" width="5.33203125" style="1" customWidth="1"/>
    <col min="22" max="22" width="9.109375" style="1" customWidth="1"/>
    <col min="23" max="23" width="7.33203125" style="1" customWidth="1"/>
    <col min="24" max="24" width="9.109375" style="1" customWidth="1"/>
    <col min="25" max="25" width="6.109375" style="1" customWidth="1"/>
    <col min="26" max="26" width="9.109375" style="1" bestFit="1" customWidth="1"/>
    <col min="27" max="27" width="6.33203125" style="1" customWidth="1"/>
    <col min="28" max="28" width="10.6640625" style="1" bestFit="1" customWidth="1"/>
    <col min="30" max="30" width="10.6640625" bestFit="1" customWidth="1"/>
  </cols>
  <sheetData>
    <row r="1" spans="1:28" x14ac:dyDescent="0.25">
      <c r="A1" s="24" t="s">
        <v>116</v>
      </c>
    </row>
    <row r="2" spans="1:28" x14ac:dyDescent="0.25">
      <c r="A2" t="s">
        <v>17</v>
      </c>
    </row>
    <row r="3" spans="1:28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8" ht="13.8" x14ac:dyDescent="0.25">
      <c r="A5" s="26" t="s">
        <v>36</v>
      </c>
      <c r="B5" s="25"/>
      <c r="AA5" s="49"/>
      <c r="AB5" s="49"/>
    </row>
    <row r="6" spans="1:28" ht="13.8" thickBot="1" x14ac:dyDescent="0.3">
      <c r="B6" s="24" t="s">
        <v>111</v>
      </c>
      <c r="C6" s="8">
        <v>462</v>
      </c>
      <c r="E6" s="8">
        <v>458</v>
      </c>
      <c r="G6" s="8">
        <v>519</v>
      </c>
      <c r="I6" s="8">
        <v>451</v>
      </c>
      <c r="K6" s="8">
        <v>414</v>
      </c>
      <c r="M6" s="8">
        <v>447</v>
      </c>
      <c r="O6" s="8">
        <v>465</v>
      </c>
      <c r="Q6" s="8">
        <v>428</v>
      </c>
      <c r="S6" s="8">
        <v>438</v>
      </c>
      <c r="U6" s="8">
        <v>509</v>
      </c>
      <c r="W6" s="6">
        <v>429</v>
      </c>
      <c r="Y6" s="8">
        <v>448</v>
      </c>
      <c r="AA6" s="50">
        <f>C6+E6+G6+I6+K6+M6+O6+Q6+S6+U6+W6+Y6</f>
        <v>5468</v>
      </c>
      <c r="AB6" s="49"/>
    </row>
    <row r="7" spans="1:28" ht="13.8" thickTop="1" x14ac:dyDescent="0.25">
      <c r="B7" s="24" t="s">
        <v>113</v>
      </c>
      <c r="D7" s="4">
        <v>6337.09</v>
      </c>
      <c r="F7" s="4">
        <v>5789.67</v>
      </c>
      <c r="H7" s="4">
        <v>6500.53</v>
      </c>
      <c r="J7" s="4">
        <v>5641.05</v>
      </c>
      <c r="L7" s="4">
        <v>5110.29</v>
      </c>
      <c r="N7" s="4">
        <v>5752.1</v>
      </c>
      <c r="P7" s="4">
        <v>5464.48</v>
      </c>
      <c r="R7" s="4">
        <v>5389.02</v>
      </c>
      <c r="T7" s="4">
        <v>5459.38</v>
      </c>
      <c r="V7" s="4">
        <v>5858.02</v>
      </c>
      <c r="X7" s="4">
        <v>4872.0600000000004</v>
      </c>
      <c r="Z7" s="4">
        <v>5363.53</v>
      </c>
      <c r="AA7" s="49"/>
      <c r="AB7" s="51">
        <f>D7+F7+H7+J7+L7+N7+P7+R7+T7+V7+X7+Z7</f>
        <v>67537.22</v>
      </c>
    </row>
    <row r="8" spans="1:28" x14ac:dyDescent="0.25">
      <c r="B8" s="24" t="s">
        <v>114</v>
      </c>
      <c r="D8" s="6">
        <v>693</v>
      </c>
      <c r="F8" s="6">
        <v>687</v>
      </c>
      <c r="H8" s="6">
        <v>778.5</v>
      </c>
      <c r="J8" s="6">
        <v>676.5</v>
      </c>
      <c r="L8" s="6">
        <v>621</v>
      </c>
      <c r="N8" s="6">
        <v>670.5</v>
      </c>
      <c r="P8" s="6">
        <v>697.5</v>
      </c>
      <c r="R8" s="6">
        <v>642</v>
      </c>
      <c r="T8" s="6">
        <v>657</v>
      </c>
      <c r="V8" s="6">
        <v>763.5</v>
      </c>
      <c r="X8" s="6">
        <v>643.5</v>
      </c>
      <c r="Z8" s="6">
        <v>672</v>
      </c>
      <c r="AA8" s="49"/>
      <c r="AB8" s="52">
        <f>D8+F8+H8+J8+L8+N8+P8+R8+T8+V8+X8+Z8</f>
        <v>8202</v>
      </c>
    </row>
    <row r="9" spans="1:28" ht="13.8" thickBot="1" x14ac:dyDescent="0.3">
      <c r="A9" s="64" t="s">
        <v>38</v>
      </c>
      <c r="B9" s="137"/>
      <c r="C9" s="9"/>
      <c r="D9" s="60">
        <f>SUM(D7:D8)</f>
        <v>7030.09</v>
      </c>
      <c r="E9" s="9"/>
      <c r="F9" s="60">
        <f>SUM(F7:F8)</f>
        <v>6476.67</v>
      </c>
      <c r="G9" s="9"/>
      <c r="H9" s="60">
        <f>SUM(H7:H8)</f>
        <v>7279.03</v>
      </c>
      <c r="I9" s="9"/>
      <c r="J9" s="60">
        <f>SUM(J7:J8)</f>
        <v>6317.55</v>
      </c>
      <c r="K9" s="9"/>
      <c r="L9" s="60">
        <f>SUM(L7:L8)</f>
        <v>5731.29</v>
      </c>
      <c r="M9" s="9"/>
      <c r="N9" s="60">
        <f>SUM(N7:N8)</f>
        <v>6422.6</v>
      </c>
      <c r="O9" s="9"/>
      <c r="P9" s="60">
        <f>SUM(P7:P8)</f>
        <v>6161.98</v>
      </c>
      <c r="Q9" s="9"/>
      <c r="R9" s="60">
        <f>SUM(R7:R8)</f>
        <v>6031.02</v>
      </c>
      <c r="S9" s="9"/>
      <c r="T9" s="60">
        <f>SUM(T7:T8)</f>
        <v>6116.38</v>
      </c>
      <c r="U9" s="9"/>
      <c r="V9" s="60">
        <f>SUM(V7:V8)</f>
        <v>6621.52</v>
      </c>
      <c r="W9" s="9"/>
      <c r="X9" s="60">
        <f>SUM(X7:X8)</f>
        <v>5515.56</v>
      </c>
      <c r="Y9" s="9"/>
      <c r="Z9" s="60">
        <f>SUM(Z7:Z8)</f>
        <v>6035.53</v>
      </c>
      <c r="AA9" s="50"/>
      <c r="AB9" s="58">
        <f>SUM(AB7:AB8)</f>
        <v>75739.22</v>
      </c>
    </row>
    <row r="10" spans="1:28" ht="13.8" thickTop="1" x14ac:dyDescent="0.25">
      <c r="AA10" s="49"/>
      <c r="AB10" s="49"/>
    </row>
    <row r="11" spans="1:28" ht="13.8" x14ac:dyDescent="0.25">
      <c r="A11" s="26" t="s">
        <v>77</v>
      </c>
      <c r="B11" s="25"/>
      <c r="AA11" s="49"/>
      <c r="AB11" s="49"/>
    </row>
    <row r="12" spans="1:28" x14ac:dyDescent="0.25">
      <c r="A12" s="132"/>
      <c r="B12" s="24" t="s">
        <v>108</v>
      </c>
      <c r="C12" s="135">
        <v>173</v>
      </c>
      <c r="D12" s="135">
        <v>3816.45</v>
      </c>
      <c r="E12" s="135">
        <v>186</v>
      </c>
      <c r="F12" s="135">
        <v>4822.4399999999996</v>
      </c>
      <c r="G12" s="135">
        <v>195</v>
      </c>
      <c r="H12" s="135">
        <v>4580.34</v>
      </c>
      <c r="I12" s="135">
        <v>143</v>
      </c>
      <c r="J12" s="135">
        <v>2844.37</v>
      </c>
      <c r="K12" s="135">
        <v>135</v>
      </c>
      <c r="L12" s="135">
        <v>2700.62</v>
      </c>
      <c r="M12" s="135">
        <v>150</v>
      </c>
      <c r="N12" s="135">
        <v>4137.5200000000004</v>
      </c>
      <c r="O12" s="135">
        <v>145</v>
      </c>
      <c r="P12" s="135">
        <v>2968.01</v>
      </c>
      <c r="Q12" s="135">
        <v>161</v>
      </c>
      <c r="R12" s="135">
        <v>3242.77</v>
      </c>
      <c r="S12" s="135">
        <v>159</v>
      </c>
      <c r="T12" s="135">
        <v>3184.06</v>
      </c>
      <c r="U12" s="135">
        <v>166</v>
      </c>
      <c r="V12" s="135">
        <v>3834.22</v>
      </c>
      <c r="W12" s="135">
        <v>141</v>
      </c>
      <c r="X12" s="135">
        <v>2767.89</v>
      </c>
      <c r="Y12" s="135">
        <v>167</v>
      </c>
      <c r="Z12" s="135">
        <v>3200.21</v>
      </c>
      <c r="AA12" s="51">
        <f t="shared" ref="AA12:AB15" si="0">C12+E12+G12+I12+K12+M12+O12+Q12+S12+U12+W12+Y12</f>
        <v>1921</v>
      </c>
      <c r="AB12" s="51">
        <f t="shared" si="0"/>
        <v>42098.9</v>
      </c>
    </row>
    <row r="13" spans="1:28" x14ac:dyDescent="0.25">
      <c r="A13" s="20"/>
      <c r="B13" t="s">
        <v>109</v>
      </c>
      <c r="C13" s="135">
        <v>1</v>
      </c>
      <c r="D13" s="135">
        <v>34.78</v>
      </c>
      <c r="E13" s="135"/>
      <c r="F13" s="135"/>
      <c r="G13" s="135"/>
      <c r="H13" s="135"/>
      <c r="I13" s="135"/>
      <c r="J13" s="135"/>
      <c r="K13" s="135">
        <v>1</v>
      </c>
      <c r="L13" s="135">
        <v>40.72</v>
      </c>
      <c r="M13" s="135"/>
      <c r="N13" s="135"/>
      <c r="O13" s="135"/>
      <c r="P13" s="135"/>
      <c r="Q13" s="135"/>
      <c r="R13" s="135"/>
      <c r="S13" s="135"/>
      <c r="T13" s="135"/>
      <c r="U13" s="135">
        <v>4</v>
      </c>
      <c r="V13" s="135">
        <v>82.82</v>
      </c>
      <c r="W13" s="135"/>
      <c r="X13" s="135"/>
      <c r="Y13" s="135"/>
      <c r="Z13" s="135"/>
      <c r="AA13" s="51">
        <f t="shared" si="0"/>
        <v>6</v>
      </c>
      <c r="AB13" s="51">
        <f t="shared" si="0"/>
        <v>158.32</v>
      </c>
    </row>
    <row r="14" spans="1:28" x14ac:dyDescent="0.25">
      <c r="B14" s="19" t="s">
        <v>112</v>
      </c>
      <c r="C14" s="135">
        <v>203</v>
      </c>
      <c r="D14" s="135">
        <v>8125.89</v>
      </c>
      <c r="E14" s="135">
        <v>157</v>
      </c>
      <c r="F14" s="135">
        <v>7311.2</v>
      </c>
      <c r="G14" s="135">
        <v>134</v>
      </c>
      <c r="H14" s="135">
        <v>6929.36</v>
      </c>
      <c r="I14" s="135">
        <v>151</v>
      </c>
      <c r="J14" s="135">
        <v>6087.5</v>
      </c>
      <c r="K14" s="135">
        <v>145</v>
      </c>
      <c r="L14" s="135">
        <v>7437.47</v>
      </c>
      <c r="M14" s="135">
        <v>174</v>
      </c>
      <c r="N14" s="135">
        <v>8298.19</v>
      </c>
      <c r="O14" s="135">
        <v>121</v>
      </c>
      <c r="P14" s="135">
        <v>5548.22</v>
      </c>
      <c r="Q14" s="135">
        <v>118</v>
      </c>
      <c r="R14" s="135">
        <v>4907.62</v>
      </c>
      <c r="S14" s="135">
        <v>130</v>
      </c>
      <c r="T14" s="135">
        <v>4768.21</v>
      </c>
      <c r="U14" s="135">
        <v>110</v>
      </c>
      <c r="V14" s="135">
        <v>6460.01</v>
      </c>
      <c r="W14" s="135">
        <v>136</v>
      </c>
      <c r="X14" s="135">
        <v>6598.61</v>
      </c>
      <c r="Y14" s="135">
        <v>145</v>
      </c>
      <c r="Z14" s="135">
        <v>6869.9</v>
      </c>
      <c r="AA14" s="51">
        <f t="shared" si="0"/>
        <v>1724</v>
      </c>
      <c r="AB14" s="51">
        <f t="shared" si="0"/>
        <v>79342.179999999993</v>
      </c>
    </row>
    <row r="15" spans="1:28" s="30" customFormat="1" x14ac:dyDescent="0.25">
      <c r="A15" s="129"/>
      <c r="B15" s="130" t="s">
        <v>110</v>
      </c>
      <c r="C15" s="136">
        <v>14</v>
      </c>
      <c r="D15" s="136">
        <v>431</v>
      </c>
      <c r="E15" s="136">
        <v>14</v>
      </c>
      <c r="F15" s="136">
        <v>168</v>
      </c>
      <c r="G15" s="136">
        <v>22</v>
      </c>
      <c r="H15" s="136">
        <v>302</v>
      </c>
      <c r="I15" s="136">
        <v>22</v>
      </c>
      <c r="J15" s="136">
        <v>443</v>
      </c>
      <c r="K15" s="136">
        <v>24</v>
      </c>
      <c r="L15" s="136">
        <v>1121</v>
      </c>
      <c r="M15" s="136">
        <v>12</v>
      </c>
      <c r="N15" s="136">
        <v>90</v>
      </c>
      <c r="O15" s="136">
        <v>27</v>
      </c>
      <c r="P15" s="136">
        <v>398</v>
      </c>
      <c r="Q15" s="136">
        <v>17</v>
      </c>
      <c r="R15" s="136">
        <v>83</v>
      </c>
      <c r="S15" s="136">
        <v>16</v>
      </c>
      <c r="T15" s="136">
        <v>448</v>
      </c>
      <c r="U15" s="136">
        <v>12</v>
      </c>
      <c r="V15" s="136">
        <v>125</v>
      </c>
      <c r="W15" s="136">
        <v>11</v>
      </c>
      <c r="X15" s="136">
        <v>23</v>
      </c>
      <c r="Y15" s="136">
        <v>13</v>
      </c>
      <c r="Z15" s="136">
        <v>182</v>
      </c>
      <c r="AA15" s="51">
        <f t="shared" si="0"/>
        <v>204</v>
      </c>
      <c r="AB15" s="51">
        <f t="shared" si="0"/>
        <v>3814</v>
      </c>
    </row>
    <row r="16" spans="1:28" ht="13.8" thickBot="1" x14ac:dyDescent="0.3">
      <c r="A16" s="35" t="s">
        <v>80</v>
      </c>
      <c r="B16" s="35"/>
      <c r="C16" s="28">
        <f t="shared" ref="C16:AB16" si="1">SUM(C12:C15)</f>
        <v>391</v>
      </c>
      <c r="D16" s="60">
        <f t="shared" si="1"/>
        <v>12408.12</v>
      </c>
      <c r="E16" s="28">
        <f t="shared" si="1"/>
        <v>357</v>
      </c>
      <c r="F16" s="60">
        <f t="shared" si="1"/>
        <v>12301.64</v>
      </c>
      <c r="G16" s="28">
        <f t="shared" si="1"/>
        <v>351</v>
      </c>
      <c r="H16" s="60">
        <f t="shared" si="1"/>
        <v>11811.7</v>
      </c>
      <c r="I16" s="28">
        <f t="shared" si="1"/>
        <v>316</v>
      </c>
      <c r="J16" s="60">
        <f t="shared" si="1"/>
        <v>9374.869999999999</v>
      </c>
      <c r="K16" s="28">
        <f t="shared" si="1"/>
        <v>305</v>
      </c>
      <c r="L16" s="60">
        <f t="shared" si="1"/>
        <v>11299.81</v>
      </c>
      <c r="M16" s="28">
        <f t="shared" si="1"/>
        <v>336</v>
      </c>
      <c r="N16" s="60">
        <f t="shared" si="1"/>
        <v>12525.710000000001</v>
      </c>
      <c r="O16" s="28">
        <f t="shared" si="1"/>
        <v>293</v>
      </c>
      <c r="P16" s="60">
        <f t="shared" si="1"/>
        <v>8914.23</v>
      </c>
      <c r="Q16" s="28">
        <f t="shared" si="1"/>
        <v>296</v>
      </c>
      <c r="R16" s="60">
        <f t="shared" si="1"/>
        <v>8233.39</v>
      </c>
      <c r="S16" s="28">
        <f t="shared" si="1"/>
        <v>305</v>
      </c>
      <c r="T16" s="60">
        <f t="shared" si="1"/>
        <v>8400.27</v>
      </c>
      <c r="U16" s="28">
        <f t="shared" si="1"/>
        <v>292</v>
      </c>
      <c r="V16" s="60">
        <f t="shared" si="1"/>
        <v>10502.05</v>
      </c>
      <c r="W16" s="28">
        <f t="shared" si="1"/>
        <v>288</v>
      </c>
      <c r="X16" s="60">
        <f t="shared" si="1"/>
        <v>9389.5</v>
      </c>
      <c r="Y16" s="28">
        <f t="shared" si="1"/>
        <v>325</v>
      </c>
      <c r="Z16" s="60">
        <f t="shared" si="1"/>
        <v>10252.11</v>
      </c>
      <c r="AA16" s="53">
        <f t="shared" si="1"/>
        <v>3855</v>
      </c>
      <c r="AB16" s="54">
        <f t="shared" si="1"/>
        <v>125413.4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6</v>
      </c>
      <c r="D22" s="17">
        <v>2441.7399999999998</v>
      </c>
      <c r="E22" s="17">
        <v>8</v>
      </c>
      <c r="F22" s="17">
        <v>3618.86</v>
      </c>
      <c r="G22" s="17">
        <v>6</v>
      </c>
      <c r="H22" s="17">
        <v>2378.04</v>
      </c>
      <c r="I22" s="17">
        <v>3</v>
      </c>
      <c r="J22" s="17">
        <v>824.8</v>
      </c>
      <c r="K22" s="17">
        <v>7</v>
      </c>
      <c r="L22" s="17">
        <v>2994.9</v>
      </c>
      <c r="M22" s="17">
        <v>4</v>
      </c>
      <c r="N22" s="17">
        <v>1138.4000000000001</v>
      </c>
      <c r="O22" s="17">
        <v>2</v>
      </c>
      <c r="P22" s="17">
        <v>763.02</v>
      </c>
      <c r="Q22" s="17">
        <v>7</v>
      </c>
      <c r="R22" s="17">
        <v>2083.41</v>
      </c>
      <c r="S22" s="17">
        <v>3</v>
      </c>
      <c r="T22" s="17">
        <v>1128.0999999999999</v>
      </c>
      <c r="U22" s="17">
        <v>4</v>
      </c>
      <c r="V22" s="17">
        <v>2261.79</v>
      </c>
      <c r="W22" s="17">
        <v>2</v>
      </c>
      <c r="X22" s="17">
        <v>677.4</v>
      </c>
      <c r="Y22" s="17">
        <v>3</v>
      </c>
      <c r="Z22" s="17">
        <v>1469.82</v>
      </c>
      <c r="AA22" s="51">
        <f t="shared" si="2"/>
        <v>55</v>
      </c>
      <c r="AB22" s="51">
        <f t="shared" si="2"/>
        <v>21780.28</v>
      </c>
      <c r="AC22" s="13"/>
      <c r="AD22" s="13"/>
    </row>
    <row r="23" spans="1:30" x14ac:dyDescent="0.25">
      <c r="B23" s="24" t="s">
        <v>45</v>
      </c>
      <c r="C23" s="17">
        <v>2</v>
      </c>
      <c r="D23" s="17">
        <v>1350.7</v>
      </c>
      <c r="E23" s="17"/>
      <c r="F23" s="17"/>
      <c r="G23" s="17">
        <v>3</v>
      </c>
      <c r="H23" s="17">
        <v>1017.55</v>
      </c>
      <c r="I23" s="17">
        <v>1</v>
      </c>
      <c r="J23" s="17">
        <v>432.8</v>
      </c>
      <c r="K23" s="17"/>
      <c r="L23" s="17"/>
      <c r="M23" s="17">
        <v>1</v>
      </c>
      <c r="N23" s="17">
        <v>458.28</v>
      </c>
      <c r="O23" s="17">
        <v>9</v>
      </c>
      <c r="P23" s="17">
        <v>3136.6</v>
      </c>
      <c r="Q23" s="17">
        <v>4</v>
      </c>
      <c r="R23" s="17">
        <v>1589.41</v>
      </c>
      <c r="S23" s="17">
        <v>1</v>
      </c>
      <c r="T23" s="17">
        <v>355</v>
      </c>
      <c r="U23" s="17">
        <v>2</v>
      </c>
      <c r="V23" s="17">
        <v>1772.58</v>
      </c>
      <c r="W23" s="17"/>
      <c r="X23" s="17"/>
      <c r="Y23" s="17">
        <v>1</v>
      </c>
      <c r="Z23" s="17">
        <v>319.8</v>
      </c>
      <c r="AA23" s="51">
        <f t="shared" si="2"/>
        <v>24</v>
      </c>
      <c r="AB23" s="51">
        <f t="shared" si="2"/>
        <v>10432.719999999999</v>
      </c>
    </row>
    <row r="24" spans="1:30" x14ac:dyDescent="0.25">
      <c r="A24" s="30"/>
      <c r="B24" s="31" t="s">
        <v>46</v>
      </c>
      <c r="C24" s="8"/>
      <c r="D24" s="8"/>
      <c r="E24" s="8"/>
      <c r="F24" s="8"/>
      <c r="G24" s="8"/>
      <c r="H24" s="8"/>
      <c r="I24" s="8"/>
      <c r="J24" s="8"/>
      <c r="K24" s="4"/>
      <c r="L24" s="4"/>
      <c r="M24" s="4"/>
      <c r="N24" s="4"/>
      <c r="O24" s="4">
        <v>1</v>
      </c>
      <c r="P24" s="4">
        <v>287.72000000000003</v>
      </c>
      <c r="Q24" s="4"/>
      <c r="R24" s="4"/>
      <c r="S24" s="4"/>
      <c r="T24" s="4"/>
      <c r="U24" s="4">
        <v>1</v>
      </c>
      <c r="V24" s="4">
        <v>503.72</v>
      </c>
      <c r="W24" s="4">
        <v>2</v>
      </c>
      <c r="X24" s="4">
        <v>740.04</v>
      </c>
      <c r="Y24" s="4">
        <v>1</v>
      </c>
      <c r="Z24" s="4">
        <v>52.32</v>
      </c>
      <c r="AA24" s="51">
        <f t="shared" si="2"/>
        <v>5</v>
      </c>
      <c r="AB24" s="51">
        <f t="shared" si="2"/>
        <v>1583.8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8</v>
      </c>
      <c r="D25" s="60">
        <f t="shared" si="3"/>
        <v>3792.4399999999996</v>
      </c>
      <c r="E25" s="28">
        <f t="shared" si="3"/>
        <v>8</v>
      </c>
      <c r="F25" s="60">
        <f t="shared" si="3"/>
        <v>3618.86</v>
      </c>
      <c r="G25" s="28">
        <f t="shared" si="3"/>
        <v>9</v>
      </c>
      <c r="H25" s="60">
        <f t="shared" si="3"/>
        <v>3395.59</v>
      </c>
      <c r="I25" s="28">
        <f t="shared" si="3"/>
        <v>4</v>
      </c>
      <c r="J25" s="60">
        <f t="shared" si="3"/>
        <v>1257.5999999999999</v>
      </c>
      <c r="K25" s="65">
        <f t="shared" si="3"/>
        <v>7</v>
      </c>
      <c r="L25" s="73">
        <f t="shared" si="3"/>
        <v>2994.9</v>
      </c>
      <c r="M25" s="65">
        <f t="shared" si="3"/>
        <v>5</v>
      </c>
      <c r="N25" s="73">
        <f t="shared" si="3"/>
        <v>1596.68</v>
      </c>
      <c r="O25" s="65">
        <f t="shared" si="3"/>
        <v>12</v>
      </c>
      <c r="P25" s="73">
        <f t="shared" si="3"/>
        <v>4187.34</v>
      </c>
      <c r="Q25" s="65">
        <f t="shared" si="3"/>
        <v>11</v>
      </c>
      <c r="R25" s="73">
        <f t="shared" si="3"/>
        <v>3672.8199999999997</v>
      </c>
      <c r="S25" s="65">
        <f t="shared" si="3"/>
        <v>4</v>
      </c>
      <c r="T25" s="73">
        <f t="shared" si="3"/>
        <v>1483.1</v>
      </c>
      <c r="U25" s="65">
        <f t="shared" si="3"/>
        <v>7</v>
      </c>
      <c r="V25" s="73">
        <f t="shared" si="3"/>
        <v>4538.09</v>
      </c>
      <c r="W25" s="65">
        <f t="shared" si="3"/>
        <v>4</v>
      </c>
      <c r="X25" s="73">
        <f t="shared" si="3"/>
        <v>1417.44</v>
      </c>
      <c r="Y25" s="65">
        <f t="shared" si="3"/>
        <v>5</v>
      </c>
      <c r="Z25" s="73">
        <f t="shared" si="3"/>
        <v>1841.9399999999998</v>
      </c>
      <c r="AA25" s="53">
        <f t="shared" si="3"/>
        <v>84</v>
      </c>
      <c r="AB25" s="54">
        <f t="shared" si="3"/>
        <v>33796.800000000003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399</v>
      </c>
      <c r="D27" s="74">
        <f t="shared" si="4"/>
        <v>16200.560000000001</v>
      </c>
      <c r="E27" s="62">
        <f t="shared" si="4"/>
        <v>365</v>
      </c>
      <c r="F27" s="74">
        <f t="shared" si="4"/>
        <v>15920.5</v>
      </c>
      <c r="G27" s="62">
        <f t="shared" si="4"/>
        <v>360</v>
      </c>
      <c r="H27" s="74">
        <f t="shared" si="4"/>
        <v>15207.29</v>
      </c>
      <c r="I27" s="62">
        <f t="shared" si="4"/>
        <v>320</v>
      </c>
      <c r="J27" s="74">
        <f t="shared" si="4"/>
        <v>10632.47</v>
      </c>
      <c r="K27" s="62">
        <f t="shared" si="4"/>
        <v>312</v>
      </c>
      <c r="L27" s="74">
        <f t="shared" si="4"/>
        <v>14294.71</v>
      </c>
      <c r="M27" s="62">
        <f t="shared" si="4"/>
        <v>341</v>
      </c>
      <c r="N27" s="74">
        <f t="shared" si="4"/>
        <v>14122.390000000001</v>
      </c>
      <c r="O27" s="62">
        <f t="shared" si="4"/>
        <v>305</v>
      </c>
      <c r="P27" s="74">
        <f t="shared" si="4"/>
        <v>13101.57</v>
      </c>
      <c r="Q27" s="62">
        <f t="shared" si="4"/>
        <v>307</v>
      </c>
      <c r="R27" s="74">
        <f t="shared" si="4"/>
        <v>11906.21</v>
      </c>
      <c r="S27" s="62">
        <f t="shared" si="4"/>
        <v>309</v>
      </c>
      <c r="T27" s="74">
        <f t="shared" si="4"/>
        <v>9883.3700000000008</v>
      </c>
      <c r="U27" s="62">
        <f t="shared" si="4"/>
        <v>299</v>
      </c>
      <c r="V27" s="74">
        <f t="shared" si="4"/>
        <v>15040.14</v>
      </c>
      <c r="W27" s="62">
        <f t="shared" si="4"/>
        <v>292</v>
      </c>
      <c r="X27" s="74">
        <f t="shared" si="4"/>
        <v>10806.94</v>
      </c>
      <c r="Y27" s="62">
        <f t="shared" si="4"/>
        <v>330</v>
      </c>
      <c r="Z27" s="74">
        <f t="shared" si="4"/>
        <v>12094.050000000001</v>
      </c>
      <c r="AA27" s="123">
        <f t="shared" si="4"/>
        <v>3939</v>
      </c>
      <c r="AB27" s="124">
        <f t="shared" si="4"/>
        <v>159210.20000000001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3.5" customHeight="1" x14ac:dyDescent="0.25">
      <c r="A29" s="25" t="s">
        <v>81</v>
      </c>
      <c r="B29" s="61"/>
      <c r="C29" s="61"/>
      <c r="D29" s="88">
        <v>136911.51999999999</v>
      </c>
      <c r="E29" s="61"/>
      <c r="F29" s="88">
        <v>140320.34</v>
      </c>
      <c r="G29" s="61"/>
      <c r="H29" s="88">
        <v>148405.43</v>
      </c>
      <c r="I29" s="61"/>
      <c r="J29" s="88">
        <v>118628.26</v>
      </c>
      <c r="K29" s="61"/>
      <c r="L29" s="88">
        <v>103687.13</v>
      </c>
      <c r="M29" s="61"/>
      <c r="N29" s="88">
        <v>114549.01</v>
      </c>
      <c r="O29" s="61"/>
      <c r="P29" s="88">
        <v>102382.05</v>
      </c>
      <c r="Q29" s="61"/>
      <c r="R29" s="88">
        <v>111452.82</v>
      </c>
      <c r="S29" s="61"/>
      <c r="T29" s="88">
        <v>124744.04</v>
      </c>
      <c r="U29" s="61"/>
      <c r="V29" s="88">
        <v>121349.03</v>
      </c>
      <c r="W29" s="61"/>
      <c r="X29" s="88">
        <v>118682.03</v>
      </c>
      <c r="Y29" s="61"/>
      <c r="Z29" s="88">
        <v>130987.92</v>
      </c>
      <c r="AA29" s="86"/>
      <c r="AB29" s="59">
        <f>D29+F29+H29+J29+L29+N29+P29+R29+T29+V29+X29+Z29</f>
        <v>1472099.58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0.11832868410196602</v>
      </c>
      <c r="E30" s="29"/>
      <c r="F30" s="108">
        <f>F27/F29</f>
        <v>0.11345824846205475</v>
      </c>
      <c r="G30" s="29"/>
      <c r="H30" s="108">
        <f>H27/H29</f>
        <v>0.1024712505465602</v>
      </c>
      <c r="I30" s="29"/>
      <c r="J30" s="108">
        <f>J27/J29</f>
        <v>8.9628474699030403E-2</v>
      </c>
      <c r="K30" s="29"/>
      <c r="L30" s="108">
        <f>L27/L29</f>
        <v>0.13786387953837664</v>
      </c>
      <c r="M30" s="29"/>
      <c r="N30" s="108">
        <f>N27/N29</f>
        <v>0.1232868795636034</v>
      </c>
      <c r="O30" s="29"/>
      <c r="P30" s="108">
        <f>P27/P29</f>
        <v>0.12796745132569626</v>
      </c>
      <c r="Q30" s="29"/>
      <c r="R30" s="108">
        <f>R27/R29</f>
        <v>0.10682735528809409</v>
      </c>
      <c r="S30" s="29"/>
      <c r="T30" s="108">
        <f>T27/T29</f>
        <v>7.9229196040147498E-2</v>
      </c>
      <c r="U30" s="29"/>
      <c r="V30" s="108">
        <f>V27/V29</f>
        <v>0.12394116376537991</v>
      </c>
      <c r="W30" s="29"/>
      <c r="X30" s="108">
        <f>X27/X29</f>
        <v>9.1057930168535209E-2</v>
      </c>
      <c r="Y30" s="29"/>
      <c r="Z30" s="108">
        <f>Z27/Z29</f>
        <v>9.2329506415553445E-2</v>
      </c>
      <c r="AA30" s="125"/>
      <c r="AB30" s="126">
        <f>AB27/AB29</f>
        <v>0.10815178685126722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45</v>
      </c>
      <c r="D33" s="17">
        <v>124</v>
      </c>
      <c r="E33" s="17">
        <v>44</v>
      </c>
      <c r="F33" s="17">
        <v>2011</v>
      </c>
      <c r="G33" s="17">
        <v>65</v>
      </c>
      <c r="H33" s="17">
        <v>306</v>
      </c>
      <c r="I33" s="17">
        <v>103</v>
      </c>
      <c r="J33" s="17">
        <v>1420.04</v>
      </c>
      <c r="K33" s="17">
        <v>37</v>
      </c>
      <c r="L33" s="17">
        <v>564.11</v>
      </c>
      <c r="M33" s="17">
        <v>36</v>
      </c>
      <c r="N33" s="17">
        <v>809</v>
      </c>
      <c r="O33" s="17">
        <v>60</v>
      </c>
      <c r="P33" s="117">
        <v>639</v>
      </c>
      <c r="Q33" s="17">
        <v>40</v>
      </c>
      <c r="R33" s="117">
        <v>1165</v>
      </c>
      <c r="S33" s="17">
        <v>61</v>
      </c>
      <c r="T33" s="117">
        <v>643</v>
      </c>
      <c r="U33" s="17">
        <v>72</v>
      </c>
      <c r="V33" s="117">
        <v>0</v>
      </c>
      <c r="W33" s="17">
        <v>67</v>
      </c>
      <c r="X33" s="117">
        <v>1169.95</v>
      </c>
      <c r="Y33" s="17">
        <v>63</v>
      </c>
      <c r="Z33" s="117">
        <v>1271.77</v>
      </c>
      <c r="AA33" s="51">
        <f>C33+E33+G33+I33+K33+M33+O33+Q33+S33+U33+W33+Y33</f>
        <v>693</v>
      </c>
      <c r="AB33" s="119">
        <f>D33+F33+H33+J33+L33+N33+P33+R33+T33+V33+X33+Z33</f>
        <v>10122.870000000001</v>
      </c>
    </row>
    <row r="34" spans="1:32" x14ac:dyDescent="0.25">
      <c r="A34" s="30"/>
      <c r="B34" s="31" t="s">
        <v>41</v>
      </c>
      <c r="C34" s="96">
        <v>29</v>
      </c>
      <c r="D34" s="96">
        <v>2342.35</v>
      </c>
      <c r="E34" s="96">
        <v>27</v>
      </c>
      <c r="F34" s="96">
        <v>768.47</v>
      </c>
      <c r="G34" s="96">
        <v>40</v>
      </c>
      <c r="H34" s="96">
        <v>612.6</v>
      </c>
      <c r="I34" s="96">
        <v>42</v>
      </c>
      <c r="J34" s="96">
        <v>1654.68</v>
      </c>
      <c r="K34" s="96">
        <v>18</v>
      </c>
      <c r="L34" s="96">
        <v>266.88</v>
      </c>
      <c r="M34" s="96">
        <v>16</v>
      </c>
      <c r="N34" s="96">
        <v>872.16</v>
      </c>
      <c r="O34" s="96">
        <v>27</v>
      </c>
      <c r="P34" s="118">
        <v>430.16</v>
      </c>
      <c r="Q34" s="96">
        <v>25</v>
      </c>
      <c r="R34" s="118">
        <v>405.33</v>
      </c>
      <c r="S34" s="96">
        <v>44</v>
      </c>
      <c r="T34" s="118">
        <v>527.02</v>
      </c>
      <c r="U34" s="96">
        <v>35</v>
      </c>
      <c r="V34" s="118">
        <v>417.5</v>
      </c>
      <c r="W34" s="96">
        <v>28</v>
      </c>
      <c r="X34" s="118">
        <v>274.47000000000003</v>
      </c>
      <c r="Y34" s="96">
        <v>38</v>
      </c>
      <c r="Z34" s="118">
        <v>3147.96</v>
      </c>
      <c r="AA34" s="51">
        <f>C34+E34+G34+I34+K34+M34+O34+Q34+S34+U34+W34+Y34</f>
        <v>369</v>
      </c>
      <c r="AB34" s="119">
        <f>D34+F34+H34+J34+L34+N34+P34+R34+T34+V34+X34+Z34</f>
        <v>11719.579999999998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74</v>
      </c>
      <c r="D35" s="120">
        <f t="shared" si="5"/>
        <v>2466.35</v>
      </c>
      <c r="E35" s="66">
        <f t="shared" si="5"/>
        <v>71</v>
      </c>
      <c r="F35" s="120">
        <f t="shared" si="5"/>
        <v>2779.4700000000003</v>
      </c>
      <c r="G35" s="66">
        <f t="shared" si="5"/>
        <v>105</v>
      </c>
      <c r="H35" s="120">
        <f t="shared" si="5"/>
        <v>918.6</v>
      </c>
      <c r="I35" s="66">
        <f t="shared" si="5"/>
        <v>145</v>
      </c>
      <c r="J35" s="120">
        <f t="shared" si="5"/>
        <v>3074.7200000000003</v>
      </c>
      <c r="K35" s="66">
        <f t="shared" si="5"/>
        <v>55</v>
      </c>
      <c r="L35" s="120">
        <f t="shared" si="5"/>
        <v>830.99</v>
      </c>
      <c r="M35" s="66">
        <f t="shared" si="5"/>
        <v>52</v>
      </c>
      <c r="N35" s="120">
        <f t="shared" si="5"/>
        <v>1681.1599999999999</v>
      </c>
      <c r="O35" s="66">
        <f t="shared" ref="O35:AB35" si="6">SUM(O33:O34)</f>
        <v>87</v>
      </c>
      <c r="P35" s="120">
        <f t="shared" si="6"/>
        <v>1069.1600000000001</v>
      </c>
      <c r="Q35" s="66">
        <f t="shared" si="6"/>
        <v>65</v>
      </c>
      <c r="R35" s="120">
        <f t="shared" si="6"/>
        <v>1570.33</v>
      </c>
      <c r="S35" s="66">
        <f t="shared" si="6"/>
        <v>105</v>
      </c>
      <c r="T35" s="120">
        <f t="shared" si="6"/>
        <v>1170.02</v>
      </c>
      <c r="U35" s="66">
        <f t="shared" si="6"/>
        <v>107</v>
      </c>
      <c r="V35" s="120">
        <f t="shared" si="6"/>
        <v>417.5</v>
      </c>
      <c r="W35" s="66">
        <f t="shared" si="6"/>
        <v>95</v>
      </c>
      <c r="X35" s="120">
        <f t="shared" si="6"/>
        <v>1444.42</v>
      </c>
      <c r="Y35" s="66">
        <f t="shared" si="6"/>
        <v>101</v>
      </c>
      <c r="Z35" s="120">
        <f t="shared" si="6"/>
        <v>4419.7299999999996</v>
      </c>
      <c r="AA35" s="53">
        <f t="shared" si="6"/>
        <v>1062</v>
      </c>
      <c r="AB35" s="54">
        <f t="shared" si="6"/>
        <v>21842.449999999997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11636.82</v>
      </c>
      <c r="E37" s="72"/>
      <c r="F37" s="116">
        <f>F16+F25+F35-F9</f>
        <v>12223.300000000001</v>
      </c>
      <c r="G37" s="72"/>
      <c r="H37" s="116">
        <f>H16+H25+H34-H9</f>
        <v>8540.86</v>
      </c>
      <c r="I37" s="72"/>
      <c r="J37" s="116">
        <f>J16+J25+J35-J9</f>
        <v>7389.6399999999985</v>
      </c>
      <c r="K37" s="72"/>
      <c r="L37" s="116">
        <f>L16+L25+L35-L9</f>
        <v>9394.41</v>
      </c>
      <c r="M37" s="72"/>
      <c r="N37" s="116">
        <f>N16+N25+N35-N9</f>
        <v>9380.9500000000007</v>
      </c>
      <c r="O37" s="72"/>
      <c r="P37" s="116">
        <f>P16+P25+P35-P9</f>
        <v>8008.75</v>
      </c>
      <c r="Q37" s="72"/>
      <c r="R37" s="116">
        <f>R16+R25+R35-R9</f>
        <v>7445.5199999999986</v>
      </c>
      <c r="S37" s="72"/>
      <c r="T37" s="116">
        <f>T16+T25+T35-T9</f>
        <v>4937.0100000000011</v>
      </c>
      <c r="U37" s="72"/>
      <c r="V37" s="116">
        <f>V16+V25+V35-V9</f>
        <v>8836.119999999999</v>
      </c>
      <c r="W37" s="72"/>
      <c r="X37" s="116">
        <f>X16+X25+X35-X9</f>
        <v>6735.8</v>
      </c>
      <c r="Y37" s="72"/>
      <c r="Z37" s="116">
        <f>Z16+Z25+Z35-Z9</f>
        <v>10478.25</v>
      </c>
      <c r="AA37" s="72"/>
      <c r="AB37" s="116">
        <f>AB16+AB25+AB35-AB9</f>
        <v>105313.43000000002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M3:N3"/>
    <mergeCell ref="O3:P3"/>
    <mergeCell ref="Q3:R3"/>
    <mergeCell ref="C3:D3"/>
    <mergeCell ref="E3:F3"/>
    <mergeCell ref="G3:H3"/>
    <mergeCell ref="I3:J3"/>
    <mergeCell ref="K3:L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51" orientation="landscape" r:id="rId1"/>
  <headerFooter alignWithMargins="0">
    <oddFooter>&amp;L&amp;F&amp;RPrepared by Kathy Adair
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F40"/>
  <sheetViews>
    <sheetView zoomScaleNormal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5" sqref="C5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9.109375" style="1" bestFit="1" customWidth="1"/>
    <col min="5" max="5" width="5.6640625" style="1" customWidth="1"/>
    <col min="6" max="6" width="9.109375" style="1" customWidth="1"/>
    <col min="7" max="7" width="5.6640625" style="1" customWidth="1"/>
    <col min="8" max="8" width="9.109375" style="1" customWidth="1"/>
    <col min="9" max="9" width="5.6640625" style="1" customWidth="1"/>
    <col min="10" max="10" width="9.109375" style="1" customWidth="1"/>
    <col min="11" max="11" width="5.6640625" style="1" customWidth="1"/>
    <col min="12" max="12" width="9.109375" style="1" bestFit="1" customWidth="1"/>
    <col min="13" max="13" width="5.6640625" style="1" customWidth="1"/>
    <col min="14" max="14" width="8.109375" style="1" customWidth="1"/>
    <col min="15" max="15" width="6.33203125" style="1" customWidth="1"/>
    <col min="16" max="16" width="9.109375" style="1" bestFit="1" customWidth="1"/>
    <col min="17" max="17" width="6.33203125" style="1" customWidth="1"/>
    <col min="18" max="18" width="9.109375" style="1" customWidth="1"/>
    <col min="19" max="19" width="6.109375" style="1" customWidth="1"/>
    <col min="20" max="20" width="9.109375" style="1" customWidth="1"/>
    <col min="21" max="21" width="5.33203125" style="1" customWidth="1"/>
    <col min="22" max="22" width="9.109375" style="1" customWidth="1"/>
    <col min="23" max="23" width="6.109375" style="1" customWidth="1"/>
    <col min="24" max="24" width="9.109375" style="1" customWidth="1"/>
    <col min="25" max="25" width="5.109375" style="1" customWidth="1"/>
    <col min="26" max="26" width="9.109375" style="1" customWidth="1"/>
    <col min="27" max="27" width="6.109375" style="3" bestFit="1" customWidth="1"/>
    <col min="28" max="28" width="10.6640625" style="3" bestFit="1" customWidth="1"/>
    <col min="30" max="30" width="10.6640625" bestFit="1" customWidth="1"/>
  </cols>
  <sheetData>
    <row r="1" spans="1:28" x14ac:dyDescent="0.25">
      <c r="A1" s="24" t="s">
        <v>116</v>
      </c>
    </row>
    <row r="2" spans="1:28" x14ac:dyDescent="0.25">
      <c r="A2" t="s">
        <v>31</v>
      </c>
    </row>
    <row r="3" spans="1:28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8" ht="13.8" x14ac:dyDescent="0.25">
      <c r="A5" s="26" t="s">
        <v>36</v>
      </c>
      <c r="B5" s="25"/>
      <c r="AA5" s="49"/>
      <c r="AB5" s="49"/>
    </row>
    <row r="6" spans="1:28" ht="13.8" thickBot="1" x14ac:dyDescent="0.3">
      <c r="B6" s="24" t="s">
        <v>111</v>
      </c>
      <c r="C6" s="8">
        <v>435</v>
      </c>
      <c r="E6" s="8">
        <v>484</v>
      </c>
      <c r="G6" s="8">
        <v>423</v>
      </c>
      <c r="I6" s="8">
        <v>379</v>
      </c>
      <c r="K6" s="8">
        <v>319</v>
      </c>
      <c r="M6" s="8">
        <v>203</v>
      </c>
      <c r="O6" s="8">
        <v>366</v>
      </c>
      <c r="Q6" s="8">
        <v>376</v>
      </c>
      <c r="S6" s="8">
        <v>471</v>
      </c>
      <c r="U6" s="8">
        <v>524</v>
      </c>
      <c r="W6" s="6">
        <v>572</v>
      </c>
      <c r="Y6" s="8">
        <v>467</v>
      </c>
      <c r="AA6" s="50">
        <f>C6+E6+G6+I6+K6+M6+O6+Q6+S6+U6+W6+Y6</f>
        <v>5019</v>
      </c>
      <c r="AB6" s="49"/>
    </row>
    <row r="7" spans="1:28" ht="13.8" thickTop="1" x14ac:dyDescent="0.25">
      <c r="B7" s="24" t="s">
        <v>113</v>
      </c>
      <c r="D7" s="4">
        <v>4077.45</v>
      </c>
      <c r="F7" s="4">
        <v>4552.47</v>
      </c>
      <c r="H7" s="4">
        <v>3897.09</v>
      </c>
      <c r="J7" s="4">
        <v>3467.85</v>
      </c>
      <c r="L7" s="4">
        <v>2892.34</v>
      </c>
      <c r="N7" s="4">
        <v>1949.36</v>
      </c>
      <c r="P7" s="4">
        <v>3396.72</v>
      </c>
      <c r="R7" s="4">
        <v>3658.44</v>
      </c>
      <c r="T7" s="4">
        <v>4547.5600000000004</v>
      </c>
      <c r="V7" s="4">
        <v>4815.07</v>
      </c>
      <c r="X7" s="4">
        <v>5563.22</v>
      </c>
      <c r="Z7" s="4">
        <v>4179.1499999999996</v>
      </c>
      <c r="AA7" s="49"/>
      <c r="AB7" s="51">
        <f>D7+F7+H7+J7+L7+N7+P7+R7+T7+V7+X7+Z7</f>
        <v>46996.720000000008</v>
      </c>
    </row>
    <row r="8" spans="1:28" x14ac:dyDescent="0.25">
      <c r="B8" s="24" t="s">
        <v>114</v>
      </c>
      <c r="D8" s="6">
        <v>652.5</v>
      </c>
      <c r="F8" s="6">
        <v>726</v>
      </c>
      <c r="H8" s="6">
        <v>634.5</v>
      </c>
      <c r="J8" s="6">
        <v>568.5</v>
      </c>
      <c r="L8" s="6">
        <v>478.5</v>
      </c>
      <c r="N8" s="6">
        <v>304.5</v>
      </c>
      <c r="P8" s="6">
        <v>549</v>
      </c>
      <c r="R8" s="6">
        <v>564</v>
      </c>
      <c r="T8" s="6">
        <v>706.5</v>
      </c>
      <c r="V8" s="6">
        <v>786</v>
      </c>
      <c r="X8" s="6">
        <v>858</v>
      </c>
      <c r="Z8" s="6">
        <v>700.5</v>
      </c>
      <c r="AA8" s="49"/>
      <c r="AB8" s="52">
        <f>D8+F8+H8+J8+L8+N8+P8+R8+T8+V8+X8+Z8</f>
        <v>7528.5</v>
      </c>
    </row>
    <row r="9" spans="1:28" ht="13.8" thickBot="1" x14ac:dyDescent="0.3">
      <c r="A9" s="64" t="s">
        <v>38</v>
      </c>
      <c r="B9" s="137"/>
      <c r="C9" s="9"/>
      <c r="D9" s="60">
        <f>SUM(D7:D8)</f>
        <v>4729.95</v>
      </c>
      <c r="E9" s="9"/>
      <c r="F9" s="60">
        <f>SUM(F7:F8)</f>
        <v>5278.47</v>
      </c>
      <c r="G9" s="9"/>
      <c r="H9" s="60">
        <f>SUM(H7:H8)</f>
        <v>4531.59</v>
      </c>
      <c r="I9" s="9"/>
      <c r="J9" s="60">
        <f>SUM(J7:J8)</f>
        <v>4036.35</v>
      </c>
      <c r="K9" s="9"/>
      <c r="L9" s="60">
        <f>SUM(L7:L8)</f>
        <v>3370.84</v>
      </c>
      <c r="M9" s="9"/>
      <c r="N9" s="60">
        <f>SUM(N7:N8)</f>
        <v>2253.8599999999997</v>
      </c>
      <c r="O9" s="9"/>
      <c r="P9" s="60">
        <f>SUM(P7:P8)</f>
        <v>3945.72</v>
      </c>
      <c r="Q9" s="9"/>
      <c r="R9" s="60">
        <f>SUM(R7:R8)</f>
        <v>4222.4400000000005</v>
      </c>
      <c r="S9" s="9"/>
      <c r="T9" s="60">
        <f>SUM(T7:T8)</f>
        <v>5254.06</v>
      </c>
      <c r="U9" s="9"/>
      <c r="V9" s="60">
        <f>SUM(V7:V8)</f>
        <v>5601.07</v>
      </c>
      <c r="W9" s="9"/>
      <c r="X9" s="60">
        <f>SUM(X7:X8)</f>
        <v>6421.22</v>
      </c>
      <c r="Y9" s="9"/>
      <c r="Z9" s="60">
        <f>SUM(Z7:Z8)</f>
        <v>4879.6499999999996</v>
      </c>
      <c r="AA9" s="50"/>
      <c r="AB9" s="58">
        <f>SUM(AB7:AB8)</f>
        <v>54525.220000000008</v>
      </c>
    </row>
    <row r="10" spans="1:28" ht="13.8" thickTop="1" x14ac:dyDescent="0.25">
      <c r="AA10" s="49"/>
      <c r="AB10" s="49"/>
    </row>
    <row r="11" spans="1:28" ht="13.8" x14ac:dyDescent="0.25">
      <c r="A11" s="26" t="s">
        <v>77</v>
      </c>
      <c r="B11" s="25"/>
      <c r="AA11" s="49"/>
      <c r="AB11" s="49"/>
    </row>
    <row r="12" spans="1:28" x14ac:dyDescent="0.25">
      <c r="A12" s="132"/>
      <c r="B12" s="24" t="s">
        <v>108</v>
      </c>
      <c r="C12" s="135">
        <v>263</v>
      </c>
      <c r="D12" s="135">
        <v>17171.7</v>
      </c>
      <c r="E12" s="135">
        <v>242</v>
      </c>
      <c r="F12" s="135">
        <v>18274.53</v>
      </c>
      <c r="G12" s="135">
        <v>185</v>
      </c>
      <c r="H12" s="135">
        <v>11891.6</v>
      </c>
      <c r="I12" s="135">
        <v>176</v>
      </c>
      <c r="J12" s="135">
        <v>17742.04</v>
      </c>
      <c r="K12" s="135">
        <v>184</v>
      </c>
      <c r="L12" s="135">
        <v>14041.46</v>
      </c>
      <c r="M12" s="135">
        <v>122</v>
      </c>
      <c r="N12" s="135">
        <v>15037.2</v>
      </c>
      <c r="O12" s="135">
        <v>222</v>
      </c>
      <c r="P12" s="135">
        <v>16538.84</v>
      </c>
      <c r="Q12" s="135">
        <v>225</v>
      </c>
      <c r="R12" s="135">
        <v>6222.14</v>
      </c>
      <c r="S12" s="135">
        <v>237</v>
      </c>
      <c r="T12" s="135">
        <v>6135.04</v>
      </c>
      <c r="U12" s="135">
        <v>296</v>
      </c>
      <c r="V12" s="135">
        <v>8090.78</v>
      </c>
      <c r="W12" s="135">
        <v>317</v>
      </c>
      <c r="X12" s="135">
        <v>8869.92</v>
      </c>
      <c r="Y12" s="135">
        <v>272</v>
      </c>
      <c r="Z12" s="135">
        <v>6722.91</v>
      </c>
      <c r="AA12" s="51">
        <f t="shared" ref="AA12:AB15" si="0">C12+E12+G12+I12+K12+M12+O12+Q12+S12+U12+W12+Y12</f>
        <v>2741</v>
      </c>
      <c r="AB12" s="51">
        <f t="shared" si="0"/>
        <v>146738.16</v>
      </c>
    </row>
    <row r="13" spans="1:28" x14ac:dyDescent="0.25">
      <c r="A13" s="20"/>
      <c r="B13" t="s">
        <v>109</v>
      </c>
      <c r="C13" s="135">
        <v>5</v>
      </c>
      <c r="D13" s="135">
        <v>255.18</v>
      </c>
      <c r="E13" s="135">
        <v>6</v>
      </c>
      <c r="F13" s="135">
        <v>215.17</v>
      </c>
      <c r="G13" s="135">
        <v>1</v>
      </c>
      <c r="H13" s="135">
        <v>30.8</v>
      </c>
      <c r="I13" s="135">
        <v>3</v>
      </c>
      <c r="J13" s="135">
        <v>46.2</v>
      </c>
      <c r="K13" s="135"/>
      <c r="L13" s="135"/>
      <c r="M13" s="135">
        <v>1</v>
      </c>
      <c r="N13" s="135">
        <v>44.8</v>
      </c>
      <c r="O13" s="135"/>
      <c r="P13" s="135"/>
      <c r="Q13" s="135">
        <v>3</v>
      </c>
      <c r="R13" s="135">
        <v>78.680000000000007</v>
      </c>
      <c r="S13" s="135">
        <v>1</v>
      </c>
      <c r="T13" s="135">
        <v>25.95</v>
      </c>
      <c r="U13" s="135">
        <v>1</v>
      </c>
      <c r="V13" s="135">
        <v>5.79</v>
      </c>
      <c r="W13" s="135">
        <v>3</v>
      </c>
      <c r="X13" s="135">
        <v>234</v>
      </c>
      <c r="Y13" s="135">
        <v>4</v>
      </c>
      <c r="Z13" s="135">
        <v>131.82</v>
      </c>
      <c r="AA13" s="51">
        <f t="shared" si="0"/>
        <v>28</v>
      </c>
      <c r="AB13" s="51">
        <f t="shared" si="0"/>
        <v>1068.3899999999999</v>
      </c>
    </row>
    <row r="14" spans="1:28" x14ac:dyDescent="0.25">
      <c r="B14" s="19" t="s">
        <v>112</v>
      </c>
      <c r="C14" s="135">
        <v>24</v>
      </c>
      <c r="D14" s="135">
        <v>4374.1000000000004</v>
      </c>
      <c r="E14" s="135">
        <v>38</v>
      </c>
      <c r="F14" s="135">
        <v>4032</v>
      </c>
      <c r="G14" s="135">
        <v>41</v>
      </c>
      <c r="H14" s="135">
        <v>5331.2</v>
      </c>
      <c r="I14" s="135">
        <v>30</v>
      </c>
      <c r="J14" s="135">
        <v>3924.6</v>
      </c>
      <c r="K14" s="135">
        <v>24</v>
      </c>
      <c r="L14" s="135">
        <v>2517</v>
      </c>
      <c r="M14" s="135">
        <v>9</v>
      </c>
      <c r="N14" s="135">
        <v>1748</v>
      </c>
      <c r="O14" s="135">
        <v>13</v>
      </c>
      <c r="P14" s="135">
        <v>1407.1</v>
      </c>
      <c r="Q14" s="135">
        <v>18</v>
      </c>
      <c r="R14" s="135">
        <v>2070.1</v>
      </c>
      <c r="S14" s="135">
        <v>32</v>
      </c>
      <c r="T14" s="135">
        <v>4070.4</v>
      </c>
      <c r="U14" s="135">
        <v>21</v>
      </c>
      <c r="V14" s="135">
        <v>2380.7199999999998</v>
      </c>
      <c r="W14" s="135">
        <v>27</v>
      </c>
      <c r="X14" s="135">
        <v>3311.9</v>
      </c>
      <c r="Y14" s="135">
        <v>34</v>
      </c>
      <c r="Z14" s="135">
        <v>3987.8</v>
      </c>
      <c r="AA14" s="51">
        <f t="shared" si="0"/>
        <v>311</v>
      </c>
      <c r="AB14" s="51">
        <f t="shared" si="0"/>
        <v>39154.92</v>
      </c>
    </row>
    <row r="15" spans="1:28" s="30" customFormat="1" x14ac:dyDescent="0.25">
      <c r="A15" s="129"/>
      <c r="B15" s="130" t="s">
        <v>110</v>
      </c>
      <c r="C15" s="136">
        <v>4</v>
      </c>
      <c r="D15" s="136">
        <v>0</v>
      </c>
      <c r="E15" s="136">
        <v>7</v>
      </c>
      <c r="F15" s="136">
        <v>65</v>
      </c>
      <c r="G15" s="136">
        <v>2</v>
      </c>
      <c r="H15" s="136">
        <v>0</v>
      </c>
      <c r="I15" s="136">
        <v>2</v>
      </c>
      <c r="J15" s="136">
        <v>2</v>
      </c>
      <c r="K15" s="136">
        <v>1</v>
      </c>
      <c r="L15" s="136">
        <v>0</v>
      </c>
      <c r="M15" s="136">
        <v>1</v>
      </c>
      <c r="N15" s="136">
        <v>0</v>
      </c>
      <c r="O15" s="136">
        <v>1</v>
      </c>
      <c r="P15" s="136">
        <v>0</v>
      </c>
      <c r="Q15" s="136">
        <v>2</v>
      </c>
      <c r="R15" s="136">
        <v>0</v>
      </c>
      <c r="S15" s="136"/>
      <c r="T15" s="136"/>
      <c r="U15" s="136">
        <v>1</v>
      </c>
      <c r="V15" s="136">
        <v>0</v>
      </c>
      <c r="W15" s="136">
        <v>1</v>
      </c>
      <c r="X15" s="136">
        <v>0</v>
      </c>
      <c r="Y15" s="136">
        <v>2</v>
      </c>
      <c r="Z15" s="136">
        <v>57</v>
      </c>
      <c r="AA15" s="51">
        <f t="shared" si="0"/>
        <v>24</v>
      </c>
      <c r="AB15" s="51">
        <f t="shared" si="0"/>
        <v>124</v>
      </c>
    </row>
    <row r="16" spans="1:28" ht="13.8" thickBot="1" x14ac:dyDescent="0.3">
      <c r="A16" s="35" t="s">
        <v>80</v>
      </c>
      <c r="B16" s="35"/>
      <c r="C16" s="28">
        <f t="shared" ref="C16:AB16" si="1">SUM(C12:C15)</f>
        <v>296</v>
      </c>
      <c r="D16" s="60">
        <f t="shared" si="1"/>
        <v>21800.980000000003</v>
      </c>
      <c r="E16" s="28">
        <f t="shared" si="1"/>
        <v>293</v>
      </c>
      <c r="F16" s="60">
        <f t="shared" si="1"/>
        <v>22586.699999999997</v>
      </c>
      <c r="G16" s="28">
        <f t="shared" si="1"/>
        <v>229</v>
      </c>
      <c r="H16" s="60">
        <f t="shared" si="1"/>
        <v>17253.599999999999</v>
      </c>
      <c r="I16" s="28">
        <f t="shared" si="1"/>
        <v>211</v>
      </c>
      <c r="J16" s="60">
        <f t="shared" si="1"/>
        <v>21714.84</v>
      </c>
      <c r="K16" s="28">
        <f t="shared" si="1"/>
        <v>209</v>
      </c>
      <c r="L16" s="60">
        <f t="shared" si="1"/>
        <v>16558.46</v>
      </c>
      <c r="M16" s="28">
        <f t="shared" si="1"/>
        <v>133</v>
      </c>
      <c r="N16" s="60">
        <f t="shared" si="1"/>
        <v>16830</v>
      </c>
      <c r="O16" s="28">
        <f t="shared" si="1"/>
        <v>236</v>
      </c>
      <c r="P16" s="60">
        <f t="shared" si="1"/>
        <v>17945.939999999999</v>
      </c>
      <c r="Q16" s="28">
        <f t="shared" si="1"/>
        <v>248</v>
      </c>
      <c r="R16" s="60">
        <f t="shared" si="1"/>
        <v>8370.92</v>
      </c>
      <c r="S16" s="28">
        <f t="shared" si="1"/>
        <v>270</v>
      </c>
      <c r="T16" s="60">
        <f t="shared" si="1"/>
        <v>10231.39</v>
      </c>
      <c r="U16" s="28">
        <f t="shared" si="1"/>
        <v>319</v>
      </c>
      <c r="V16" s="60">
        <f t="shared" si="1"/>
        <v>10477.289999999999</v>
      </c>
      <c r="W16" s="28">
        <f t="shared" si="1"/>
        <v>348</v>
      </c>
      <c r="X16" s="60">
        <f t="shared" si="1"/>
        <v>12415.82</v>
      </c>
      <c r="Y16" s="28">
        <f t="shared" si="1"/>
        <v>312</v>
      </c>
      <c r="Z16" s="60">
        <f t="shared" si="1"/>
        <v>10899.529999999999</v>
      </c>
      <c r="AA16" s="53">
        <f t="shared" si="1"/>
        <v>3104</v>
      </c>
      <c r="AB16" s="54">
        <f t="shared" si="1"/>
        <v>187085.47000000003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15</v>
      </c>
      <c r="D22" s="17">
        <v>4944.49</v>
      </c>
      <c r="E22" s="17">
        <v>16</v>
      </c>
      <c r="F22" s="17">
        <v>7036.94</v>
      </c>
      <c r="G22" s="17">
        <v>15</v>
      </c>
      <c r="H22" s="17">
        <v>5687.87</v>
      </c>
      <c r="I22" s="17">
        <v>8</v>
      </c>
      <c r="J22" s="17">
        <v>3556.4</v>
      </c>
      <c r="K22" s="17">
        <v>4</v>
      </c>
      <c r="L22" s="17">
        <v>2064.9499999999998</v>
      </c>
      <c r="M22" s="17">
        <v>3</v>
      </c>
      <c r="N22" s="17">
        <v>525.9</v>
      </c>
      <c r="O22" s="17">
        <v>15</v>
      </c>
      <c r="P22" s="17">
        <v>6156.8</v>
      </c>
      <c r="Q22" s="17">
        <v>14</v>
      </c>
      <c r="R22" s="17">
        <v>6677.86</v>
      </c>
      <c r="S22" s="17">
        <v>10</v>
      </c>
      <c r="T22" s="17">
        <v>4824.95</v>
      </c>
      <c r="U22" s="17">
        <v>9</v>
      </c>
      <c r="V22" s="17">
        <v>3361.08</v>
      </c>
      <c r="W22" s="17">
        <v>8</v>
      </c>
      <c r="X22" s="17">
        <v>4023.27</v>
      </c>
      <c r="Y22" s="17">
        <v>5</v>
      </c>
      <c r="Z22" s="17">
        <v>1881.45</v>
      </c>
      <c r="AA22" s="51">
        <f t="shared" si="2"/>
        <v>122</v>
      </c>
      <c r="AB22" s="51">
        <f t="shared" si="2"/>
        <v>50741.959999999992</v>
      </c>
    </row>
    <row r="23" spans="1:30" x14ac:dyDescent="0.25">
      <c r="B23" s="24" t="s">
        <v>45</v>
      </c>
      <c r="C23" s="17">
        <v>1</v>
      </c>
      <c r="D23" s="17">
        <v>342.9</v>
      </c>
      <c r="E23" s="17">
        <v>3</v>
      </c>
      <c r="F23" s="17">
        <v>926.14</v>
      </c>
      <c r="G23" s="17">
        <v>1</v>
      </c>
      <c r="H23" s="17">
        <v>442.64</v>
      </c>
      <c r="I23" s="17"/>
      <c r="J23" s="17"/>
      <c r="K23" s="17">
        <v>1</v>
      </c>
      <c r="L23" s="17">
        <v>148.30000000000001</v>
      </c>
      <c r="M23" s="17">
        <v>3</v>
      </c>
      <c r="N23" s="17">
        <v>822.06</v>
      </c>
      <c r="O23" s="17">
        <v>4</v>
      </c>
      <c r="P23" s="17">
        <v>862.69</v>
      </c>
      <c r="Q23" s="17">
        <v>3</v>
      </c>
      <c r="R23" s="17">
        <v>945.3</v>
      </c>
      <c r="S23" s="17">
        <v>2</v>
      </c>
      <c r="T23" s="17">
        <v>567.9</v>
      </c>
      <c r="U23" s="17">
        <v>8</v>
      </c>
      <c r="V23" s="17">
        <v>2471.9</v>
      </c>
      <c r="W23" s="17">
        <v>9</v>
      </c>
      <c r="X23" s="17">
        <v>4084.44</v>
      </c>
      <c r="Y23" s="17">
        <v>3</v>
      </c>
      <c r="Z23" s="17">
        <v>1294.96</v>
      </c>
      <c r="AA23" s="51">
        <f t="shared" si="2"/>
        <v>38</v>
      </c>
      <c r="AB23" s="51">
        <f t="shared" si="2"/>
        <v>12909.23</v>
      </c>
    </row>
    <row r="24" spans="1:30" x14ac:dyDescent="0.25">
      <c r="B24" s="24" t="s">
        <v>46</v>
      </c>
      <c r="C24" s="8"/>
      <c r="D24" s="8"/>
      <c r="E24" s="8">
        <v>1</v>
      </c>
      <c r="F24" s="8">
        <v>258.02</v>
      </c>
      <c r="G24" s="8"/>
      <c r="H24" s="8"/>
      <c r="I24" s="8">
        <v>1</v>
      </c>
      <c r="J24" s="8">
        <v>171.42</v>
      </c>
      <c r="K24" s="8"/>
      <c r="L24" s="8"/>
      <c r="M24" s="8">
        <v>1</v>
      </c>
      <c r="N24" s="8">
        <v>287.52</v>
      </c>
      <c r="O24" s="8"/>
      <c r="P24" s="8"/>
      <c r="Q24" s="8">
        <v>1</v>
      </c>
      <c r="R24" s="8">
        <v>489.47</v>
      </c>
      <c r="S24" s="8">
        <v>2</v>
      </c>
      <c r="T24" s="8">
        <v>256.83999999999997</v>
      </c>
      <c r="U24" s="8"/>
      <c r="V24" s="8"/>
      <c r="W24" s="8"/>
      <c r="X24" s="8"/>
      <c r="Y24" s="8">
        <v>2</v>
      </c>
      <c r="Z24" s="8">
        <v>230.44</v>
      </c>
      <c r="AA24" s="51">
        <f t="shared" si="2"/>
        <v>8</v>
      </c>
      <c r="AB24" s="51">
        <f t="shared" si="2"/>
        <v>1693.7099999999998</v>
      </c>
      <c r="AD24" s="21"/>
    </row>
    <row r="25" spans="1:30" ht="13.8" thickBot="1" x14ac:dyDescent="0.3">
      <c r="A25" s="64" t="s">
        <v>47</v>
      </c>
      <c r="B25" s="64"/>
      <c r="C25" s="28">
        <f t="shared" ref="C25:AB25" si="3">SUM(C19:C24)</f>
        <v>16</v>
      </c>
      <c r="D25" s="60">
        <f t="shared" si="3"/>
        <v>5287.3899999999994</v>
      </c>
      <c r="E25" s="28">
        <f t="shared" si="3"/>
        <v>20</v>
      </c>
      <c r="F25" s="60">
        <f t="shared" si="3"/>
        <v>8221.1</v>
      </c>
      <c r="G25" s="28">
        <f t="shared" si="3"/>
        <v>16</v>
      </c>
      <c r="H25" s="60">
        <f t="shared" si="3"/>
        <v>6130.51</v>
      </c>
      <c r="I25" s="28">
        <f t="shared" si="3"/>
        <v>9</v>
      </c>
      <c r="J25" s="60">
        <f t="shared" si="3"/>
        <v>3727.82</v>
      </c>
      <c r="K25" s="28">
        <f t="shared" si="3"/>
        <v>5</v>
      </c>
      <c r="L25" s="60">
        <f t="shared" si="3"/>
        <v>2213.25</v>
      </c>
      <c r="M25" s="28">
        <f t="shared" si="3"/>
        <v>7</v>
      </c>
      <c r="N25" s="60">
        <f t="shared" si="3"/>
        <v>1635.48</v>
      </c>
      <c r="O25" s="28">
        <f t="shared" si="3"/>
        <v>19</v>
      </c>
      <c r="P25" s="60">
        <f t="shared" si="3"/>
        <v>7019.49</v>
      </c>
      <c r="Q25" s="28">
        <f t="shared" si="3"/>
        <v>18</v>
      </c>
      <c r="R25" s="60">
        <f t="shared" si="3"/>
        <v>8112.63</v>
      </c>
      <c r="S25" s="28">
        <f t="shared" si="3"/>
        <v>14</v>
      </c>
      <c r="T25" s="60">
        <f t="shared" si="3"/>
        <v>5649.69</v>
      </c>
      <c r="U25" s="28">
        <f t="shared" si="3"/>
        <v>17</v>
      </c>
      <c r="V25" s="60">
        <f t="shared" si="3"/>
        <v>5832.98</v>
      </c>
      <c r="W25" s="28">
        <f t="shared" si="3"/>
        <v>17</v>
      </c>
      <c r="X25" s="60">
        <f t="shared" si="3"/>
        <v>8107.71</v>
      </c>
      <c r="Y25" s="28">
        <f t="shared" si="3"/>
        <v>10</v>
      </c>
      <c r="Z25" s="60">
        <f t="shared" si="3"/>
        <v>3406.85</v>
      </c>
      <c r="AA25" s="53">
        <f t="shared" si="3"/>
        <v>168</v>
      </c>
      <c r="AB25" s="54">
        <f t="shared" si="3"/>
        <v>65344.899999999987</v>
      </c>
    </row>
    <row r="26" spans="1:30" ht="13.8" thickTop="1" x14ac:dyDescent="0.25">
      <c r="AA26" s="49"/>
      <c r="AB26" s="49"/>
    </row>
    <row r="27" spans="1:30" x14ac:dyDescent="0.25">
      <c r="A27" s="25" t="s">
        <v>102</v>
      </c>
      <c r="C27" s="62">
        <f t="shared" ref="C27:AB27" si="4">C16+C25</f>
        <v>312</v>
      </c>
      <c r="D27" s="74">
        <f t="shared" si="4"/>
        <v>27088.370000000003</v>
      </c>
      <c r="E27" s="62">
        <f t="shared" si="4"/>
        <v>313</v>
      </c>
      <c r="F27" s="74">
        <f t="shared" si="4"/>
        <v>30807.799999999996</v>
      </c>
      <c r="G27" s="62">
        <f t="shared" si="4"/>
        <v>245</v>
      </c>
      <c r="H27" s="74">
        <f t="shared" si="4"/>
        <v>23384.11</v>
      </c>
      <c r="I27" s="62">
        <f t="shared" si="4"/>
        <v>220</v>
      </c>
      <c r="J27" s="74">
        <f t="shared" si="4"/>
        <v>25442.66</v>
      </c>
      <c r="K27" s="62">
        <f t="shared" si="4"/>
        <v>214</v>
      </c>
      <c r="L27" s="74">
        <f t="shared" si="4"/>
        <v>18771.71</v>
      </c>
      <c r="M27" s="62">
        <f t="shared" si="4"/>
        <v>140</v>
      </c>
      <c r="N27" s="74">
        <f t="shared" si="4"/>
        <v>18465.48</v>
      </c>
      <c r="O27" s="62">
        <f t="shared" si="4"/>
        <v>255</v>
      </c>
      <c r="P27" s="74">
        <f t="shared" si="4"/>
        <v>24965.43</v>
      </c>
      <c r="Q27" s="62">
        <f t="shared" si="4"/>
        <v>266</v>
      </c>
      <c r="R27" s="74">
        <f t="shared" si="4"/>
        <v>16483.55</v>
      </c>
      <c r="S27" s="62">
        <f t="shared" si="4"/>
        <v>284</v>
      </c>
      <c r="T27" s="74">
        <f t="shared" si="4"/>
        <v>15881.079999999998</v>
      </c>
      <c r="U27" s="62">
        <f t="shared" si="4"/>
        <v>336</v>
      </c>
      <c r="V27" s="74">
        <f t="shared" si="4"/>
        <v>16310.269999999999</v>
      </c>
      <c r="W27" s="62">
        <f t="shared" si="4"/>
        <v>365</v>
      </c>
      <c r="X27" s="74">
        <f t="shared" si="4"/>
        <v>20523.53</v>
      </c>
      <c r="Y27" s="62">
        <f t="shared" si="4"/>
        <v>322</v>
      </c>
      <c r="Z27" s="74">
        <f t="shared" si="4"/>
        <v>14306.38</v>
      </c>
      <c r="AA27" s="123">
        <f t="shared" si="4"/>
        <v>3272</v>
      </c>
      <c r="AB27" s="124">
        <f t="shared" si="4"/>
        <v>252430.37000000002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2.75" customHeight="1" x14ac:dyDescent="0.25">
      <c r="A29" s="25" t="s">
        <v>81</v>
      </c>
      <c r="B29" s="61"/>
      <c r="C29" s="61"/>
      <c r="D29" s="88">
        <v>178787.96</v>
      </c>
      <c r="E29" s="61"/>
      <c r="F29" s="88">
        <v>192966.18</v>
      </c>
      <c r="G29" s="61"/>
      <c r="H29" s="88">
        <v>136928.01</v>
      </c>
      <c r="I29" s="61"/>
      <c r="J29" s="88">
        <v>131715.47</v>
      </c>
      <c r="K29" s="61"/>
      <c r="L29" s="88">
        <v>116193.92</v>
      </c>
      <c r="M29" s="61"/>
      <c r="N29" s="88">
        <v>76619.960000000006</v>
      </c>
      <c r="O29" s="61"/>
      <c r="P29" s="88">
        <v>135570.04999999999</v>
      </c>
      <c r="Q29" s="61"/>
      <c r="R29" s="88">
        <v>144833.74</v>
      </c>
      <c r="S29" s="61"/>
      <c r="T29" s="88">
        <v>181554.98</v>
      </c>
      <c r="U29" s="61"/>
      <c r="V29" s="88">
        <v>201149.27</v>
      </c>
      <c r="W29" s="61"/>
      <c r="X29" s="88">
        <v>253529.07</v>
      </c>
      <c r="Y29" s="61"/>
      <c r="Z29" s="88">
        <v>183842.76</v>
      </c>
      <c r="AA29" s="86"/>
      <c r="AB29" s="59">
        <f>D29+F29+H29+J29+L29+N29+P29+R29+T29+V29+X29+Z29</f>
        <v>1933691.37</v>
      </c>
      <c r="AD29" s="105"/>
    </row>
    <row r="30" spans="1:30" ht="13.8" thickBot="1" x14ac:dyDescent="0.3">
      <c r="A30" s="35" t="s">
        <v>83</v>
      </c>
      <c r="B30" s="35"/>
      <c r="C30" s="28"/>
      <c r="D30" s="113">
        <f>D27/D29</f>
        <v>0.15151115321188297</v>
      </c>
      <c r="E30" s="28"/>
      <c r="F30" s="113">
        <f>F27/F29</f>
        <v>0.15965388339034331</v>
      </c>
      <c r="G30" s="28"/>
      <c r="H30" s="113">
        <f>H27/H29</f>
        <v>0.17077667308536798</v>
      </c>
      <c r="I30" s="28"/>
      <c r="J30" s="113">
        <f>J27/J29</f>
        <v>0.19316379465525196</v>
      </c>
      <c r="K30" s="28"/>
      <c r="L30" s="113">
        <f>L27/L29</f>
        <v>0.16155501079574558</v>
      </c>
      <c r="M30" s="28"/>
      <c r="N30" s="113">
        <f>N27/N29</f>
        <v>0.24100090890154469</v>
      </c>
      <c r="O30" s="28"/>
      <c r="P30" s="113">
        <f>P27/P29</f>
        <v>0.18415151429095145</v>
      </c>
      <c r="Q30" s="28"/>
      <c r="R30" s="113">
        <f>R27/R29</f>
        <v>0.11381015224767378</v>
      </c>
      <c r="S30" s="28"/>
      <c r="T30" s="113">
        <f>T27/T29</f>
        <v>8.7472566161501036E-2</v>
      </c>
      <c r="U30" s="28"/>
      <c r="V30" s="113">
        <f>V27/V29</f>
        <v>8.108540488364685E-2</v>
      </c>
      <c r="W30" s="28"/>
      <c r="X30" s="113">
        <f>X27/X29</f>
        <v>8.0951387546998058E-2</v>
      </c>
      <c r="Y30" s="28"/>
      <c r="Z30" s="113">
        <f>Z27/Z29</f>
        <v>7.7818566257382121E-2</v>
      </c>
      <c r="AA30" s="125"/>
      <c r="AB30" s="126">
        <f>AB27/AB29</f>
        <v>0.13054325727274668</v>
      </c>
    </row>
    <row r="31" spans="1:30" ht="13.5" customHeight="1" thickTop="1" x14ac:dyDescent="0.25">
      <c r="D31" s="10"/>
      <c r="F31" s="10"/>
      <c r="H31" s="10"/>
      <c r="J31" s="10"/>
      <c r="L31" s="10"/>
      <c r="N31" s="10"/>
      <c r="P31" s="10"/>
      <c r="R31" s="10"/>
      <c r="T31" s="10"/>
      <c r="V31" s="10"/>
      <c r="X31" s="10"/>
      <c r="Z31" s="10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101</v>
      </c>
      <c r="D33" s="17">
        <v>238</v>
      </c>
      <c r="E33" s="17">
        <v>110</v>
      </c>
      <c r="F33" s="17">
        <v>466.82</v>
      </c>
      <c r="G33" s="17">
        <v>91</v>
      </c>
      <c r="H33" s="17">
        <v>997</v>
      </c>
      <c r="I33" s="17">
        <v>146</v>
      </c>
      <c r="J33" s="17">
        <v>1657</v>
      </c>
      <c r="K33" s="17">
        <v>95</v>
      </c>
      <c r="L33" s="17">
        <v>366.02</v>
      </c>
      <c r="M33" s="17">
        <v>82</v>
      </c>
      <c r="N33" s="17">
        <v>1256</v>
      </c>
      <c r="O33" s="17">
        <v>98</v>
      </c>
      <c r="P33" s="117">
        <v>1763.6</v>
      </c>
      <c r="Q33" s="17">
        <v>89</v>
      </c>
      <c r="R33" s="117">
        <v>756</v>
      </c>
      <c r="S33" s="17">
        <v>182</v>
      </c>
      <c r="T33" s="117">
        <v>2796</v>
      </c>
      <c r="U33" s="17">
        <v>155</v>
      </c>
      <c r="V33" s="117">
        <v>377.01</v>
      </c>
      <c r="W33" s="17">
        <v>185</v>
      </c>
      <c r="X33" s="117">
        <v>7584.81</v>
      </c>
      <c r="Y33" s="17">
        <v>129</v>
      </c>
      <c r="Z33" s="117">
        <v>2377.54</v>
      </c>
      <c r="AA33" s="51">
        <f>C33+E33+G33+I33+K33+M33+O33+Q33+S33+U33+W33+Y33</f>
        <v>1463</v>
      </c>
      <c r="AB33" s="119">
        <f>D33+F33+H33+J33+L33+N33+P33+R33+T33+V33+X33+Z33</f>
        <v>20635.800000000003</v>
      </c>
    </row>
    <row r="34" spans="1:32" x14ac:dyDescent="0.25">
      <c r="A34" s="30"/>
      <c r="B34" s="31" t="s">
        <v>41</v>
      </c>
      <c r="C34" s="96">
        <v>92</v>
      </c>
      <c r="D34" s="96">
        <v>2767.4</v>
      </c>
      <c r="E34" s="96">
        <v>76</v>
      </c>
      <c r="F34" s="96">
        <v>1791.3</v>
      </c>
      <c r="G34" s="96">
        <v>76</v>
      </c>
      <c r="H34" s="96">
        <v>663.04</v>
      </c>
      <c r="I34" s="96">
        <v>92</v>
      </c>
      <c r="J34" s="96">
        <v>1750.23</v>
      </c>
      <c r="K34" s="96">
        <v>89</v>
      </c>
      <c r="L34" s="96">
        <v>868.09</v>
      </c>
      <c r="M34" s="96">
        <v>68</v>
      </c>
      <c r="N34" s="96">
        <v>1480.94</v>
      </c>
      <c r="O34" s="96">
        <v>77</v>
      </c>
      <c r="P34" s="118">
        <v>1562.74</v>
      </c>
      <c r="Q34" s="96">
        <v>70</v>
      </c>
      <c r="R34" s="118">
        <v>1645.86</v>
      </c>
      <c r="S34" s="96">
        <v>145</v>
      </c>
      <c r="T34" s="118">
        <v>5308.25</v>
      </c>
      <c r="U34" s="96">
        <v>133</v>
      </c>
      <c r="V34" s="118">
        <v>3091.18</v>
      </c>
      <c r="W34" s="96">
        <v>135</v>
      </c>
      <c r="X34" s="118">
        <v>3212.71</v>
      </c>
      <c r="Y34" s="96">
        <v>93</v>
      </c>
      <c r="Z34" s="118">
        <v>6429.41</v>
      </c>
      <c r="AA34" s="51">
        <f>C34+E34+G34+I34+K34+M34+O34+Q34+S34+U34+W34+Y34</f>
        <v>1146</v>
      </c>
      <c r="AB34" s="119">
        <f>D34+F34+H34+J34+L34+N34+P34+R34+T34+V34+X34+Z34</f>
        <v>30571.149999999998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193</v>
      </c>
      <c r="D35" s="120">
        <f t="shared" si="5"/>
        <v>3005.4</v>
      </c>
      <c r="E35" s="66">
        <f t="shared" si="5"/>
        <v>186</v>
      </c>
      <c r="F35" s="120">
        <f t="shared" si="5"/>
        <v>2258.12</v>
      </c>
      <c r="G35" s="66">
        <f t="shared" si="5"/>
        <v>167</v>
      </c>
      <c r="H35" s="120">
        <f t="shared" si="5"/>
        <v>1660.04</v>
      </c>
      <c r="I35" s="66">
        <f t="shared" si="5"/>
        <v>238</v>
      </c>
      <c r="J35" s="120">
        <f t="shared" si="5"/>
        <v>3407.23</v>
      </c>
      <c r="K35" s="66">
        <f t="shared" si="5"/>
        <v>184</v>
      </c>
      <c r="L35" s="120">
        <f t="shared" si="5"/>
        <v>1234.1100000000001</v>
      </c>
      <c r="M35" s="66">
        <f t="shared" si="5"/>
        <v>150</v>
      </c>
      <c r="N35" s="120">
        <f t="shared" si="5"/>
        <v>2736.94</v>
      </c>
      <c r="O35" s="66">
        <f t="shared" ref="O35:AB35" si="6">SUM(O33:O34)</f>
        <v>175</v>
      </c>
      <c r="P35" s="120">
        <f t="shared" si="6"/>
        <v>3326.34</v>
      </c>
      <c r="Q35" s="66">
        <f t="shared" si="6"/>
        <v>159</v>
      </c>
      <c r="R35" s="120">
        <f t="shared" si="6"/>
        <v>2401.8599999999997</v>
      </c>
      <c r="S35" s="66">
        <f t="shared" si="6"/>
        <v>327</v>
      </c>
      <c r="T35" s="120">
        <f t="shared" si="6"/>
        <v>8104.25</v>
      </c>
      <c r="U35" s="66">
        <f t="shared" si="6"/>
        <v>288</v>
      </c>
      <c r="V35" s="120">
        <f t="shared" si="6"/>
        <v>3468.1899999999996</v>
      </c>
      <c r="W35" s="66">
        <f t="shared" si="6"/>
        <v>320</v>
      </c>
      <c r="X35" s="120">
        <f t="shared" si="6"/>
        <v>10797.52</v>
      </c>
      <c r="Y35" s="66">
        <f t="shared" si="6"/>
        <v>222</v>
      </c>
      <c r="Z35" s="120">
        <f t="shared" si="6"/>
        <v>8806.9500000000007</v>
      </c>
      <c r="AA35" s="53">
        <f t="shared" si="6"/>
        <v>2609</v>
      </c>
      <c r="AB35" s="54">
        <f t="shared" si="6"/>
        <v>51206.95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3" t="s">
        <v>103</v>
      </c>
      <c r="B37" s="94"/>
      <c r="C37" s="63"/>
      <c r="D37" s="115">
        <f>D16+D25+D35-D9</f>
        <v>25363.820000000003</v>
      </c>
      <c r="E37" s="63"/>
      <c r="F37" s="115">
        <f>F16+F25+F35-F9</f>
        <v>27787.449999999997</v>
      </c>
      <c r="G37" s="63"/>
      <c r="H37" s="115">
        <f>H16+H25+H34-H9</f>
        <v>19515.560000000001</v>
      </c>
      <c r="I37" s="63"/>
      <c r="J37" s="115">
        <f>J16+J25+J35-J9</f>
        <v>24813.54</v>
      </c>
      <c r="K37" s="63"/>
      <c r="L37" s="115">
        <f>L16+L25+L35-L9</f>
        <v>16634.98</v>
      </c>
      <c r="M37" s="63"/>
      <c r="N37" s="115">
        <f>N16+N25+N35-N9</f>
        <v>18948.559999999998</v>
      </c>
      <c r="O37" s="63"/>
      <c r="P37" s="115">
        <f>P16+P25+P35-P9</f>
        <v>24346.05</v>
      </c>
      <c r="Q37" s="63"/>
      <c r="R37" s="115">
        <f>R16+R25+R35-R9</f>
        <v>14662.97</v>
      </c>
      <c r="S37" s="63"/>
      <c r="T37" s="115">
        <f>T16+T25+T35-T9</f>
        <v>18731.269999999997</v>
      </c>
      <c r="U37" s="63"/>
      <c r="V37" s="115">
        <f>V16+V25+V35-V9</f>
        <v>14177.39</v>
      </c>
      <c r="W37" s="63"/>
      <c r="X37" s="115">
        <f>X16+X25+X35-X9</f>
        <v>24899.829999999998</v>
      </c>
      <c r="Y37" s="63"/>
      <c r="Z37" s="115">
        <f>Z16+Z25+Z35-Z9</f>
        <v>18233.68</v>
      </c>
      <c r="AA37" s="63"/>
      <c r="AB37" s="115">
        <f>AB16+AB25+AB35-AB9</f>
        <v>249112.1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O3:P3"/>
    <mergeCell ref="Q3:R3"/>
    <mergeCell ref="AA3:AB3"/>
    <mergeCell ref="S3:T3"/>
    <mergeCell ref="U3:V3"/>
    <mergeCell ref="W3:X3"/>
    <mergeCell ref="Y3:Z3"/>
    <mergeCell ref="M3:N3"/>
    <mergeCell ref="C3:D3"/>
    <mergeCell ref="E3:F3"/>
    <mergeCell ref="G3:H3"/>
    <mergeCell ref="I3:J3"/>
    <mergeCell ref="K3:L3"/>
  </mergeCells>
  <phoneticPr fontId="4" type="noConversion"/>
  <pageMargins left="0.53" right="0.45" top="1" bottom="1" header="0.5" footer="0.5"/>
  <pageSetup scale="55" orientation="landscape" r:id="rId1"/>
  <headerFooter alignWithMargins="0">
    <oddFooter>&amp;L&amp;F&amp;RPrepared by Kathy Adair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54"/>
  <sheetViews>
    <sheetView tabSelected="1" zoomScaleNormal="100" workbookViewId="0">
      <pane xSplit="1" ySplit="4" topLeftCell="B5" activePane="bottomRight" state="frozen"/>
      <selection activeCell="C40" sqref="C40"/>
      <selection pane="topRight" activeCell="C40" sqref="C40"/>
      <selection pane="bottomLeft" activeCell="C40" sqref="C40"/>
      <selection pane="bottomRight" activeCell="B5" sqref="B5"/>
    </sheetView>
  </sheetViews>
  <sheetFormatPr defaultColWidth="9.109375" defaultRowHeight="13.2" x14ac:dyDescent="0.25"/>
  <cols>
    <col min="1" max="1" width="46.6640625" style="13" customWidth="1"/>
    <col min="2" max="2" width="6.6640625" style="3" customWidth="1"/>
    <col min="3" max="3" width="10.6640625" style="3" bestFit="1" customWidth="1"/>
    <col min="4" max="4" width="6.6640625" style="3" customWidth="1"/>
    <col min="5" max="5" width="10.6640625" style="3" customWidth="1"/>
    <col min="6" max="6" width="6.6640625" style="3" customWidth="1"/>
    <col min="7" max="7" width="10.6640625" style="3" customWidth="1"/>
    <col min="8" max="8" width="6.6640625" style="3" customWidth="1"/>
    <col min="9" max="9" width="10.6640625" style="3" customWidth="1"/>
    <col min="10" max="10" width="6.6640625" style="3" customWidth="1"/>
    <col min="11" max="11" width="10.6640625" style="3" customWidth="1"/>
    <col min="12" max="12" width="6.6640625" style="3" customWidth="1"/>
    <col min="13" max="13" width="10.6640625" style="3" customWidth="1"/>
    <col min="14" max="14" width="6.33203125" style="3" customWidth="1"/>
    <col min="15" max="15" width="10.6640625" style="3" customWidth="1"/>
    <col min="16" max="16" width="6.33203125" style="3" customWidth="1"/>
    <col min="17" max="17" width="10.6640625" style="3" customWidth="1"/>
    <col min="18" max="18" width="6.109375" style="3" customWidth="1"/>
    <col min="19" max="19" width="10.6640625" style="3" customWidth="1"/>
    <col min="20" max="20" width="5.5546875" style="3" customWidth="1"/>
    <col min="21" max="21" width="10.6640625" style="3" customWidth="1"/>
    <col min="22" max="22" width="7.33203125" style="3" customWidth="1"/>
    <col min="23" max="23" width="10.6640625" style="3" customWidth="1"/>
    <col min="24" max="24" width="6.109375" style="3" customWidth="1"/>
    <col min="25" max="25" width="10.6640625" style="3" customWidth="1"/>
    <col min="26" max="26" width="7.6640625" style="3" customWidth="1"/>
    <col min="27" max="27" width="11" style="3" bestFit="1" customWidth="1"/>
    <col min="28" max="29" width="11.6640625" style="13" bestFit="1" customWidth="1"/>
    <col min="30" max="16384" width="9.109375" style="13"/>
  </cols>
  <sheetData>
    <row r="1" spans="1:29" ht="17.399999999999999" x14ac:dyDescent="0.3">
      <c r="A1" s="18" t="s">
        <v>115</v>
      </c>
      <c r="R1" s="3" t="s">
        <v>32</v>
      </c>
    </row>
    <row r="2" spans="1:29" x14ac:dyDescent="0.25">
      <c r="A2" s="13" t="s">
        <v>32</v>
      </c>
    </row>
    <row r="3" spans="1:29" x14ac:dyDescent="0.25">
      <c r="B3" s="146" t="s">
        <v>0</v>
      </c>
      <c r="C3" s="146"/>
      <c r="D3" s="145" t="s">
        <v>1</v>
      </c>
      <c r="E3" s="145"/>
      <c r="F3" s="146" t="s">
        <v>2</v>
      </c>
      <c r="G3" s="146"/>
      <c r="H3" s="145" t="s">
        <v>3</v>
      </c>
      <c r="I3" s="145"/>
      <c r="J3" s="146" t="s">
        <v>4</v>
      </c>
      <c r="K3" s="146"/>
      <c r="L3" s="145" t="s">
        <v>5</v>
      </c>
      <c r="M3" s="145"/>
      <c r="N3" s="146" t="s">
        <v>6</v>
      </c>
      <c r="O3" s="146"/>
      <c r="P3" s="145" t="s">
        <v>7</v>
      </c>
      <c r="Q3" s="145"/>
      <c r="R3" s="146" t="s">
        <v>8</v>
      </c>
      <c r="S3" s="146"/>
      <c r="T3" s="145" t="s">
        <v>9</v>
      </c>
      <c r="U3" s="145"/>
      <c r="V3" s="146" t="s">
        <v>10</v>
      </c>
      <c r="W3" s="146"/>
      <c r="X3" s="145" t="s">
        <v>11</v>
      </c>
      <c r="Y3" s="145"/>
      <c r="Z3" s="147" t="s">
        <v>12</v>
      </c>
      <c r="AA3" s="147"/>
    </row>
    <row r="4" spans="1:29" x14ac:dyDescent="0.25">
      <c r="B4" s="38" t="s">
        <v>13</v>
      </c>
      <c r="C4" s="38" t="s">
        <v>14</v>
      </c>
      <c r="D4" s="11" t="s">
        <v>13</v>
      </c>
      <c r="E4" s="11" t="s">
        <v>14</v>
      </c>
      <c r="F4" s="38" t="s">
        <v>13</v>
      </c>
      <c r="G4" s="38" t="s">
        <v>14</v>
      </c>
      <c r="H4" s="11" t="s">
        <v>13</v>
      </c>
      <c r="I4" s="11" t="s">
        <v>14</v>
      </c>
      <c r="J4" s="38" t="s">
        <v>13</v>
      </c>
      <c r="K4" s="38" t="s">
        <v>14</v>
      </c>
      <c r="L4" s="11" t="s">
        <v>13</v>
      </c>
      <c r="M4" s="11" t="s">
        <v>14</v>
      </c>
      <c r="N4" s="38" t="s">
        <v>13</v>
      </c>
      <c r="O4" s="38" t="s">
        <v>14</v>
      </c>
      <c r="P4" s="11" t="s">
        <v>13</v>
      </c>
      <c r="Q4" s="11" t="s">
        <v>14</v>
      </c>
      <c r="R4" s="38" t="s">
        <v>13</v>
      </c>
      <c r="S4" s="38" t="s">
        <v>14</v>
      </c>
      <c r="T4" s="11" t="s">
        <v>13</v>
      </c>
      <c r="U4" s="11" t="s">
        <v>14</v>
      </c>
      <c r="V4" s="38" t="s">
        <v>13</v>
      </c>
      <c r="W4" s="38" t="s">
        <v>14</v>
      </c>
      <c r="X4" s="11" t="s">
        <v>13</v>
      </c>
      <c r="Y4" s="11" t="s">
        <v>14</v>
      </c>
      <c r="Z4" s="48" t="s">
        <v>13</v>
      </c>
      <c r="AA4" s="48" t="s">
        <v>14</v>
      </c>
    </row>
    <row r="5" spans="1:29" x14ac:dyDescent="0.25">
      <c r="A5" s="22" t="s">
        <v>34</v>
      </c>
      <c r="B5" s="39"/>
      <c r="C5" s="39"/>
      <c r="F5" s="39"/>
      <c r="G5" s="39"/>
      <c r="J5" s="39"/>
      <c r="K5" s="39"/>
      <c r="N5" s="39"/>
      <c r="O5" s="39"/>
      <c r="R5" s="39"/>
      <c r="S5" s="39"/>
      <c r="V5" s="39"/>
      <c r="W5" s="39"/>
      <c r="Z5" s="49"/>
      <c r="AA5" s="49"/>
    </row>
    <row r="6" spans="1:29" ht="13.8" thickBot="1" x14ac:dyDescent="0.3">
      <c r="A6" s="13" t="s">
        <v>37</v>
      </c>
      <c r="B6" s="40">
        <f>'01'!C6+'02'!C6+'03'!C6+'04'!C6+'05 ACPE'!C6+'05'!C6+'06'!C6+'07'!C6+'08'!C6+'09'!C6+'10'!C6+'11'!C6+'12'!C6+'18'!C6+'20'!C6+'25'!C6</f>
        <v>4706</v>
      </c>
      <c r="C6" s="39"/>
      <c r="D6" s="2">
        <f>'01'!E6+'02'!E6+'03'!E6+'04'!E6+'05 ACPE'!E6+'05'!E6+'06'!E6+'07'!E6+'08'!E6+'09'!E6+'10'!E6+'11'!E6+'12'!E6+'18'!E6+'20'!E6+'25'!E6</f>
        <v>5489</v>
      </c>
      <c r="F6" s="40">
        <f>'01'!G6+'02'!G6+'03'!G6+'04'!G6+'05 ACPE'!G6+'05'!G6+'06'!G6+'07'!G6+'08'!G6+'09'!G6+'10'!G6+'11'!G6+'12'!G6+'18'!G6+'20'!G6+'25'!G6</f>
        <v>4490</v>
      </c>
      <c r="G6" s="39"/>
      <c r="H6" s="2">
        <f>'01'!I6+'02'!I6+'03'!I6+'04'!I6+'05 ACPE'!I6+'05'!I6+'06'!I6+'07'!I6+'08'!I6+'09'!I6+'10'!I6+'11'!I6+'12'!I6+'18'!I6+'20'!I6+'25'!I6</f>
        <v>4589</v>
      </c>
      <c r="J6" s="40">
        <f>'01'!K6+'02'!K6+'03'!K6+'04'!K6+'05 ACPE'!K6+'05'!K6+'06'!K6+'07'!K6+'08'!K6+'09'!K6+'10'!K6+'11'!K6+'12'!K6+'18'!K6+'20'!K6+'25'!K6</f>
        <v>3643</v>
      </c>
      <c r="K6" s="39"/>
      <c r="L6" s="2">
        <f>'01'!M6+'02'!M6+'03'!M6+'04'!M6+'05 ACPE'!M6+'05'!M6+'06'!M6+'07'!M6+'08'!M6+'09'!M6+'10'!M6+'11'!M6+'12'!M6+'18'!M6+'20'!M6+'25'!M6</f>
        <v>3008</v>
      </c>
      <c r="N6" s="40">
        <f>'01'!O6+'02'!O6+'03'!O6+'04'!O6+'05 ACPE'!O6+'05'!O6+'06'!O6+'07'!O6+'08'!O6+'09'!O6+'10'!O6+'11'!O6+'12'!O6+'18'!O6+'20'!O6+'25'!O6</f>
        <v>4666</v>
      </c>
      <c r="O6" s="39"/>
      <c r="P6" s="2">
        <f>'01'!Q6+'02'!Q6+'03'!Q6+'04'!Q6+'05 ACPE'!Q6+'05'!Q6+'06'!Q6+'07'!Q6+'08'!Q6+'09'!Q6+'10'!Q6+'11'!Q6+'12'!Q6+'18'!Q6+'20'!Q6+'25'!Q6</f>
        <v>4224</v>
      </c>
      <c r="R6" s="40">
        <f>'01'!S6+'02'!S6+'03'!S6+'04'!S6+'05 ACPE'!S6+'05'!S6+'06'!S6+'07'!S6+'08'!S6+'09'!S6+'10'!S6+'11'!S6+'12'!S6+'18'!S6+'20'!S6+'25'!S6</f>
        <v>5162</v>
      </c>
      <c r="S6" s="39"/>
      <c r="T6" s="2">
        <f>'01'!U6+'02'!U6+'03'!U6+'04'!U6+'05 ACPE'!U6+'05'!U6+'06'!U6+'07'!U6+'08'!U6+'09'!U6+'10'!U6+'11'!U6+'12'!U6+'18'!U6+'20'!U6+'25'!U6</f>
        <v>5154</v>
      </c>
      <c r="V6" s="40">
        <f>'01'!W6+'02'!W6+'03'!W6+'04'!W6+'05 ACPE'!W6+'05'!W6+'06'!W6+'07'!W6+'08'!W6+'09'!W6+'10'!W6+'11'!W6+'12'!W6+'18'!W6+'20'!W6+'25'!W6</f>
        <v>4677</v>
      </c>
      <c r="W6" s="39"/>
      <c r="X6" s="2">
        <f>'01'!Y6+'02'!Y6+'03'!Y6+'04'!Y6+'05 ACPE'!Y6+'05'!Y6+'06'!Y6+'07'!Y6+'08'!Y6+'09'!Y6+'10'!Y6+'11'!Y6+'12'!Y6+'18'!Y6+'20'!Y6+'25'!Y6</f>
        <v>3994</v>
      </c>
      <c r="Z6" s="50">
        <f>B6+D6+F6+H6+J6+L6+N6+P6+R6+T6+V6+X6</f>
        <v>53802</v>
      </c>
      <c r="AA6" s="49"/>
    </row>
    <row r="7" spans="1:29" ht="13.8" thickTop="1" x14ac:dyDescent="0.25">
      <c r="A7" s="13" t="s">
        <v>15</v>
      </c>
      <c r="B7" s="39"/>
      <c r="C7" s="41">
        <f>'01'!D7+'02'!D7+'03'!D7+'04'!D7+'05 ACPE'!D7+'05'!D7+'06'!D7+'07'!D7+'08'!D7+'09'!D7+'10'!D7+'11'!D7+'12'!D7+'18'!D7+'20'!D7+'25'!D7</f>
        <v>51795.849999999991</v>
      </c>
      <c r="E7" s="5">
        <f>'01'!F7+'02'!F7+'03'!F7+'04'!F7+'05 ACPE'!F7+'05'!F7+'06'!F7+'07'!F7+'08'!F7+'09'!F7+'10'!F7+'11'!F7+'12'!F7+'18'!F7+'20'!F7+'25'!F7</f>
        <v>61898.979999999996</v>
      </c>
      <c r="F7" s="39"/>
      <c r="G7" s="41">
        <f>'01'!H7+'02'!H7+'03'!H7+'04'!H7+'05 ACPE'!H7+'05'!H7+'06'!H7+'07'!H7+'08'!H7+'09'!H7+'10'!H7+'11'!H7+'12'!H7+'18'!H7+'20'!H7+'25'!H7</f>
        <v>48994.16</v>
      </c>
      <c r="I7" s="5">
        <f>'01'!J7+'02'!J7+'03'!J7+'04'!J7+'05 ACPE'!J7+'05'!J7+'06'!J7+'07'!J7+'08'!J7+'09'!J7+'10'!J7+'11'!J7+'12'!J7+'18'!J7+'20'!J7+'25'!J7</f>
        <v>48042.140000000007</v>
      </c>
      <c r="J7" s="39"/>
      <c r="K7" s="41">
        <f>'01'!L7+'02'!L7+'03'!L7+'04'!L7+'05 ACPE'!L7+'05'!L7+'06'!L7+'07'!L7+'08'!L7+'09'!L7+'10'!L7+'11'!L7+'12'!L7+'18'!L7+'20'!L7+'25'!L7</f>
        <v>38424.89</v>
      </c>
      <c r="M7" s="5">
        <f>'01'!N7+'02'!N7+'03'!N7+'04'!N7+'05 ACPE'!N7+'05'!N7+'06'!N7+'07'!N7+'08'!N7+'09'!N7+'10'!N7+'11'!N7+'12'!N7+'18'!N7+'20'!N7+'25'!N7</f>
        <v>32208</v>
      </c>
      <c r="N7" s="39"/>
      <c r="O7" s="41">
        <f>'01'!P7+'02'!P7+'03'!P7+'04'!P7+'05 ACPE'!P7+'05'!P7+'06'!P7+'07'!P7+'08'!P7+'09'!P7+'10'!P7+'11'!P7+'12'!P7+'18'!P7+'20'!P7+'25'!P7</f>
        <v>48210.26999999999</v>
      </c>
      <c r="Q7" s="5">
        <f>'01'!R7+'02'!R7+'03'!R7+'04'!R7+'05 ACPE'!R7+'05'!R7+'06'!R7+'07'!R7+'08'!R7+'09'!R7+'10'!R7+'11'!R7+'12'!R7+'18'!R7+'20'!R7+'25'!R7</f>
        <v>44227.790000000008</v>
      </c>
      <c r="R7" s="39"/>
      <c r="S7" s="41">
        <f>'01'!T7+'02'!T7+'03'!T7+'04'!T7+'05 ACPE'!T7+'05'!T7+'06'!T7+'07'!T7+'08'!T7+'09'!T7+'10'!T7+'11'!T7+'12'!T7+'18'!T7+'20'!T7+'25'!T7</f>
        <v>56060.969999999987</v>
      </c>
      <c r="U7" s="5">
        <f>'01'!V7+'02'!V7+'03'!V7+'04'!V7+'05 ACPE'!V7+'05'!V7+'06'!V7+'07'!V7+'08'!V7+'09'!V7+'10'!V7+'11'!V7+'12'!V7+'18'!V7+'20'!V7+'25'!V7</f>
        <v>52243.82</v>
      </c>
      <c r="V7" s="39"/>
      <c r="W7" s="41">
        <f>'01'!X7+'02'!X7+'03'!X7+'04'!X7+'05 ACPE'!X7+'05'!X7+'06'!X7+'07'!X7+'08'!X7+'09'!X7+'10'!X7+'11'!X7+'12'!X7+'18'!X7+'20'!X7+'25'!X7</f>
        <v>48497.599999999999</v>
      </c>
      <c r="Y7" s="5">
        <f>'01'!Z7+'02'!Z7+'03'!Z7+'04'!Z7+'05 ACPE'!Z7+'05'!Z7+'06'!Z7+'07'!Z7+'08'!Z7+'09'!Z7+'10'!Z7+'11'!Z7+'12'!Z7+'18'!Z7+'20'!Z7+'25'!Z7</f>
        <v>43854.18</v>
      </c>
      <c r="Z7" s="49"/>
      <c r="AA7" s="51">
        <f>C7+E7+G7+I7+K7+M7+O7+Q7+S7+U7+W7+Y7</f>
        <v>574458.65000000014</v>
      </c>
    </row>
    <row r="8" spans="1:29" x14ac:dyDescent="0.25">
      <c r="A8" s="13" t="s">
        <v>16</v>
      </c>
      <c r="B8" s="39"/>
      <c r="C8" s="41">
        <f>'01'!D8+'02'!D8+'03'!D8+'04'!D8+'05 ACPE'!D8+'05'!D8+'06'!D8+'07'!D8+'08'!D8+'09'!D8+'10'!D8+'11'!D8+'12'!D8+'18'!D8+'20'!D8+'25'!D8</f>
        <v>7059</v>
      </c>
      <c r="E8" s="7">
        <f>'01'!F8+'02'!F8+'03'!F8+'04'!F8+'05 ACPE'!F8+'05'!F8+'06'!F8+'07'!F8+'08'!F8+'09'!F8+'10'!F8+'11'!F8+'12'!F8+'18'!F8+'20'!F8+'25'!F8</f>
        <v>8233.5</v>
      </c>
      <c r="F8" s="39"/>
      <c r="G8" s="42">
        <f>'01'!H8+'02'!H8+'03'!H8+'04'!H8+'05 ACPE'!H8+'05'!H8+'06'!H8+'07'!H8+'08'!H8+'09'!H8+'10'!H8+'11'!H8+'12'!H8+'18'!H8+'20'!H8+'25'!H8</f>
        <v>6865.5</v>
      </c>
      <c r="I8" s="7">
        <f>'01'!J8+'02'!J8+'03'!J8+'04'!J8+'05 ACPE'!J8+'05'!J8+'06'!J8+'07'!J8+'08'!J8+'09'!J8+'10'!J8+'11'!J8+'12'!J8+'18'!J8+'20'!J8+'25'!J8</f>
        <v>6883.5</v>
      </c>
      <c r="J8" s="39"/>
      <c r="K8" s="42">
        <f>'01'!L8+'02'!L8+'03'!L8+'04'!L8+'05 ACPE'!L8+'05'!L8+'06'!L8+'07'!L8+'08'!L8+'09'!L8+'10'!L8+'11'!L8+'12'!L8+'18'!L8+'20'!L8+'25'!L8</f>
        <v>5464.5</v>
      </c>
      <c r="M8" s="7">
        <f>'01'!N8+'02'!N8+'03'!N8+'04'!N8+'05 ACPE'!N8+'05'!N8+'06'!N8+'07'!N8+'08'!N8+'09'!N8+'10'!N8+'11'!N8+'12'!N8+'18'!N8+'20'!N8+'25'!N8</f>
        <v>4512</v>
      </c>
      <c r="N8" s="39"/>
      <c r="O8" s="42">
        <f>'01'!P8+'02'!P8+'03'!P8+'04'!P8+'05 ACPE'!P8+'05'!P8+'06'!P8+'07'!P8+'08'!P8+'09'!P8+'10'!P8+'11'!P8+'12'!P8+'18'!P8+'20'!P8+'25'!P8</f>
        <v>6999</v>
      </c>
      <c r="Q8" s="7">
        <f>'01'!R8+'02'!R8+'03'!R8+'04'!R8+'05 ACPE'!R8+'05'!R8+'06'!R8+'07'!R8+'08'!R8+'09'!R8+'10'!R8+'11'!R8+'12'!R8+'18'!R8+'20'!R8+'25'!R8</f>
        <v>6336</v>
      </c>
      <c r="R8" s="39"/>
      <c r="S8" s="42">
        <f>'01'!T8+'02'!T8+'03'!T8+'04'!T8+'05 ACPE'!T8+'05'!T8+'06'!T8+'07'!T8+'08'!T8+'09'!T8+'10'!T8+'11'!T8+'12'!T8+'18'!T8+'20'!T8+'25'!T8</f>
        <v>7743</v>
      </c>
      <c r="U8" s="7">
        <f>'01'!V8+'02'!V8+'03'!V8+'04'!V8+'05 ACPE'!V8+'05'!V8+'06'!V8+'07'!V8+'08'!V8+'09'!V8+'10'!V8+'11'!V8+'12'!V8+'18'!V8+'20'!V8+'25'!V8</f>
        <v>7731</v>
      </c>
      <c r="V8" s="39"/>
      <c r="W8" s="42">
        <f>'01'!X8+'02'!X8+'03'!X8+'04'!X8+'05 ACPE'!X8+'05'!X8+'06'!X8+'07'!X8+'08'!X8+'09'!X8+'10'!X8+'11'!X8+'12'!X8+'18'!X8+'20'!X8+'25'!X8</f>
        <v>7015.5</v>
      </c>
      <c r="Y8" s="7">
        <f>'01'!Z8+'02'!Z8+'03'!Z8+'04'!Z8+'05 ACPE'!Z8+'05'!Z8+'06'!Z8+'07'!Z8+'08'!Z8+'09'!Z8+'10'!Z8+'11'!Z8+'12'!Z8+'18'!Z8+'20'!Z8+'25'!Z8</f>
        <v>5991</v>
      </c>
      <c r="Z8" s="49"/>
      <c r="AA8" s="51">
        <f>C8+E8+G8+I8+K8+M8+O8+Q8+S8+U8+W8+Y8</f>
        <v>80833.5</v>
      </c>
      <c r="AC8" s="3"/>
    </row>
    <row r="9" spans="1:29" ht="13.8" thickBot="1" x14ac:dyDescent="0.3">
      <c r="A9" s="34" t="s">
        <v>38</v>
      </c>
      <c r="B9" s="138"/>
      <c r="C9" s="45">
        <f>'01'!D9+'02'!D9+'03'!D9+'04'!D9+'05 ACPE'!D9+'05'!D9+'06'!D9+'07'!D9+'08'!D9+'09'!D9+'10'!D9+'11'!D9+'12'!D9+'18'!D9+'20'!D9+'25'!D9</f>
        <v>58854.849999999991</v>
      </c>
      <c r="D9" s="29"/>
      <c r="E9" s="29">
        <f>SUM(E7:E8)</f>
        <v>70132.479999999996</v>
      </c>
      <c r="F9" s="138"/>
      <c r="G9" s="138">
        <f>SUM(G7:G8)</f>
        <v>55859.66</v>
      </c>
      <c r="H9" s="29"/>
      <c r="I9" s="29">
        <f>SUM(I7:I8)</f>
        <v>54925.640000000007</v>
      </c>
      <c r="J9" s="138"/>
      <c r="K9" s="138">
        <f>SUM(K7:K8)</f>
        <v>43889.39</v>
      </c>
      <c r="L9" s="29"/>
      <c r="M9" s="29">
        <f>SUM(M7:M8)</f>
        <v>36720</v>
      </c>
      <c r="N9" s="138"/>
      <c r="O9" s="138">
        <f>SUM(O7:O8)</f>
        <v>55209.26999999999</v>
      </c>
      <c r="P9" s="29"/>
      <c r="Q9" s="29">
        <f>SUM(Q7:Q8)</f>
        <v>50563.790000000008</v>
      </c>
      <c r="R9" s="138"/>
      <c r="S9" s="138">
        <f>SUM(S7:S8)</f>
        <v>63803.969999999987</v>
      </c>
      <c r="T9" s="29"/>
      <c r="U9" s="29">
        <f>SUM(U7:U8)</f>
        <v>59974.82</v>
      </c>
      <c r="V9" s="138"/>
      <c r="W9" s="138">
        <f>SUM(W7:W8)</f>
        <v>55513.1</v>
      </c>
      <c r="X9" s="29"/>
      <c r="Y9" s="29">
        <f>SUM(Y7:Y8)</f>
        <v>49845.18</v>
      </c>
      <c r="Z9" s="125"/>
      <c r="AA9" s="53">
        <f>C9+E9+G9+I9+K9+M9+O9+Q9+S9+U9+W9+Y9</f>
        <v>655292.15</v>
      </c>
    </row>
    <row r="10" spans="1:29" ht="13.8" thickTop="1" x14ac:dyDescent="0.25">
      <c r="B10" s="39"/>
      <c r="C10" s="39"/>
      <c r="F10" s="39"/>
      <c r="G10" s="39"/>
      <c r="J10" s="39"/>
      <c r="K10" s="39"/>
      <c r="N10" s="39"/>
      <c r="O10" s="39"/>
      <c r="R10" s="39"/>
      <c r="S10" s="39"/>
      <c r="V10" s="39"/>
      <c r="W10" s="39"/>
      <c r="Z10" s="49"/>
      <c r="AA10" s="49"/>
    </row>
    <row r="11" spans="1:29" x14ac:dyDescent="0.25">
      <c r="A11" s="22" t="s">
        <v>77</v>
      </c>
      <c r="B11" s="39"/>
      <c r="C11" s="39"/>
      <c r="F11" s="39"/>
      <c r="G11" s="39"/>
      <c r="J11" s="39"/>
      <c r="K11" s="39"/>
      <c r="N11" s="39"/>
      <c r="O11" s="39"/>
      <c r="R11" s="39"/>
      <c r="S11" s="39"/>
      <c r="V11" s="39"/>
      <c r="W11" s="39"/>
      <c r="Z11" s="49"/>
      <c r="AA11" s="49"/>
    </row>
    <row r="12" spans="1:29" x14ac:dyDescent="0.25">
      <c r="A12" s="24" t="s">
        <v>50</v>
      </c>
      <c r="B12" s="41">
        <f>'01'!C12+'02'!C12+'03'!C12+'04'!C12+'05 ACPE'!C12+'05'!C12+'06'!C12+'07'!C12+'08'!C12+'09'!C12+'10'!C12+'11'!C12+'12'!C12+'18'!C12+'20'!C12+'25'!C12</f>
        <v>2491</v>
      </c>
      <c r="C12" s="41">
        <f>'01'!D12+'02'!D12+'03'!D12+'04'!D12+'05 ACPE'!D12+'05'!D12+'06'!D12+'07'!D12+'08'!D12+'09'!D12+'10'!D12+'11'!D12+'12'!D12+'18'!D12+'20'!D12+'25'!D12</f>
        <v>75313.919999999984</v>
      </c>
      <c r="D12" s="5">
        <f>'01'!E12+'02'!E12+'03'!E12+'04'!E12+'05 ACPE'!E12+'05'!E12+'06'!E12+'07'!E12+'08'!E12+'09'!E12+'10'!E12+'11'!E12+'12'!E12+'18'!E12+'20'!E12+'25'!E12</f>
        <v>2598</v>
      </c>
      <c r="E12" s="5">
        <f>'01'!F12+'02'!F12+'03'!F12+'04'!F12+'05 ACPE'!F12+'05'!F12+'06'!F12+'07'!F12+'08'!F12+'09'!F12+'10'!F12+'11'!F12+'12'!F12+'18'!F12+'20'!F12+'25'!F12</f>
        <v>82252.350000000006</v>
      </c>
      <c r="F12" s="41">
        <f>'01'!G12+'02'!G12+'03'!G12+'04'!G12+'05 ACPE'!G12+'05'!G12+'06'!G12+'07'!G12+'08'!G12+'09'!G12+'10'!G12+'11'!G12+'12'!G12+'18'!G12+'20'!G12+'25'!G12</f>
        <v>1979</v>
      </c>
      <c r="G12" s="41">
        <f>'01'!H12+'02'!H12+'03'!H12+'04'!H12+'05 ACPE'!H12+'05'!H12+'06'!H12+'07'!H12+'08'!H12+'09'!H12+'10'!H12+'11'!H12+'12'!H12+'18'!H12+'20'!H12+'25'!H12</f>
        <v>58676.63</v>
      </c>
      <c r="H12" s="5">
        <f>'01'!I12+'02'!I12+'03'!I12+'04'!I12+'05 ACPE'!I12+'05'!I12+'06'!I12+'07'!I12+'08'!I12+'09'!I12+'10'!I12+'11'!I12+'12'!I12+'18'!I12+'20'!I12+'25'!I12</f>
        <v>1633</v>
      </c>
      <c r="I12" s="5">
        <f>'01'!J12+'02'!J12+'03'!J12+'04'!J12+'05 ACPE'!J12+'05'!J12+'06'!J12+'07'!J12+'08'!J12+'09'!J12+'10'!J12+'11'!J12+'12'!J12+'18'!J12+'20'!J12+'25'!J12</f>
        <v>54859.55</v>
      </c>
      <c r="J12" s="41">
        <f>'01'!K12+'02'!K12+'03'!K12+'04'!K12+'05 ACPE'!K12+'05'!K12+'06'!K12+'07'!K12+'08'!K12+'09'!K12+'10'!K12+'11'!K12+'12'!K12+'18'!K12+'20'!K12+'25'!K12</f>
        <v>1650</v>
      </c>
      <c r="K12" s="41">
        <f>'01'!L12+'02'!L12+'03'!L12+'04'!L12+'05 ACPE'!L12+'05'!L12+'06'!L12+'07'!L12+'08'!L12+'09'!L12+'10'!L12+'11'!L12+'12'!L12+'18'!L12+'20'!L12+'25'!L12</f>
        <v>51511.470000000008</v>
      </c>
      <c r="L12" s="5">
        <f>'01'!M12+'02'!M12+'03'!M12+'04'!M12+'05 ACPE'!M12+'05'!M12+'06'!M12+'07'!M12+'08'!M12+'09'!M12+'10'!M12+'11'!M12+'12'!M12+'18'!M12+'20'!M12+'25'!M12</f>
        <v>1316</v>
      </c>
      <c r="M12" s="5">
        <f>'01'!N12+'02'!N12+'03'!N12+'04'!N12+'05 ACPE'!N12+'05'!N12+'06'!N12+'07'!N12+'08'!N12+'09'!N12+'10'!N12+'11'!N12+'12'!N12+'18'!N12+'20'!N12+'25'!N12</f>
        <v>44936.990000000005</v>
      </c>
      <c r="N12" s="41">
        <f>'01'!O12+'02'!O12+'03'!O12+'04'!O12+'05 ACPE'!O12+'05'!O12+'06'!O12+'07'!O12+'08'!O12+'09'!O12+'10'!O12+'11'!O12+'12'!O12+'18'!O12+'20'!O12+'25'!O12</f>
        <v>2271</v>
      </c>
      <c r="O12" s="41">
        <f>'01'!P12+'02'!P12+'03'!P12+'04'!P12+'05 ACPE'!P12+'05'!P12+'06'!P12+'07'!P12+'08'!P12+'09'!P12+'10'!P12+'11'!P12+'12'!P12+'18'!P12+'20'!P12+'25'!P12</f>
        <v>68756.31</v>
      </c>
      <c r="P12" s="5">
        <f>'01'!Q12+'02'!Q12+'03'!Q12+'04'!Q12+'05 ACPE'!Q12+'05'!Q12+'06'!Q12+'07'!Q12+'08'!Q12+'09'!Q12+'10'!Q12+'11'!Q12+'12'!Q12+'18'!Q12+'20'!Q12+'25'!Q12</f>
        <v>1958</v>
      </c>
      <c r="Q12" s="5">
        <f>'01'!R12+'02'!R12+'03'!R12+'04'!R12+'05 ACPE'!R12+'05'!R12+'06'!R12+'07'!R12+'08'!R12+'09'!R12+'10'!R12+'11'!R12+'12'!R12+'18'!R12+'20'!R12+'25'!R12</f>
        <v>52443.24</v>
      </c>
      <c r="R12" s="41">
        <f>'01'!S12+'02'!S12+'03'!S12+'04'!S12+'05 ACPE'!S12+'05'!S12+'06'!S12+'07'!S12+'08'!S12+'09'!S12+'10'!S12+'11'!S12+'12'!S12+'18'!S12+'20'!S12+'25'!S12</f>
        <v>2254</v>
      </c>
      <c r="S12" s="41">
        <f>'01'!T12+'02'!T12+'03'!T12+'04'!T12+'05 ACPE'!T12+'05'!T12+'06'!T12+'07'!T12+'08'!T12+'09'!T12+'10'!T12+'11'!T12+'12'!T12+'18'!T12+'20'!T12+'25'!T12</f>
        <v>58370.07</v>
      </c>
      <c r="T12" s="5">
        <f>'01'!U12+'02'!U12+'03'!U12+'04'!U12+'05 ACPE'!U12+'05'!U12+'06'!U12+'07'!U12+'08'!U12+'09'!U12+'10'!U12+'11'!U12+'12'!U12+'18'!U12+'20'!U12+'25'!U12</f>
        <v>2434</v>
      </c>
      <c r="U12" s="5">
        <f>'01'!V12+'02'!V12+'03'!V12+'04'!V12+'05 ACPE'!V12+'05'!V12+'06'!V12+'07'!V12+'08'!V12+'09'!V12+'10'!V12+'11'!V12+'12'!V12+'18'!V12+'20'!V12+'25'!V12</f>
        <v>64451.19000000001</v>
      </c>
      <c r="V12" s="41">
        <f>'01'!W12+'02'!W12+'03'!W12+'04'!W12+'05 ACPE'!W12+'05'!W12+'06'!W12+'07'!W12+'08'!W12+'09'!W12+'10'!W12+'11'!W12+'12'!W12+'18'!W12+'20'!W12+'25'!W12</f>
        <v>2178</v>
      </c>
      <c r="W12" s="41">
        <f>'01'!X12+'02'!X12+'03'!X12+'04'!X12+'05 ACPE'!X12+'05'!X12+'06'!X12+'07'!X12+'08'!X12+'09'!X12+'10'!X12+'11'!X12+'12'!X12+'18'!X12+'20'!X12+'25'!X12</f>
        <v>54498.299999999996</v>
      </c>
      <c r="X12" s="5">
        <f>'01'!Y12+'02'!Y12+'03'!Y12+'04'!Y12+'05 ACPE'!Y12+'05'!Y12+'06'!Y12+'07'!Y12+'08'!Y12+'09'!Y12+'10'!Y12+'11'!Y12+'12'!Y12+'18'!Y12+'20'!Y12+'25'!Y12</f>
        <v>1820</v>
      </c>
      <c r="Y12" s="5">
        <f>'01'!Z12+'02'!Z12+'03'!Z12+'04'!Z12+'05 ACPE'!Z12+'05'!Z12+'06'!Z12+'07'!Z12+'08'!Z12+'09'!Z12+'10'!Z12+'11'!Z12+'12'!Z12+'18'!Z12+'20'!Z12+'25'!Z12</f>
        <v>45282.490000000005</v>
      </c>
      <c r="Z12" s="49">
        <f t="shared" ref="Z12:AA15" si="0">B12+D12+F12+H12+J12+L12+N12+P12+R12+T12+V12+X12</f>
        <v>24582</v>
      </c>
      <c r="AA12" s="51">
        <f t="shared" si="0"/>
        <v>711352.51000000013</v>
      </c>
    </row>
    <row r="13" spans="1:29" x14ac:dyDescent="0.25">
      <c r="A13" s="24" t="s">
        <v>49</v>
      </c>
      <c r="B13" s="41">
        <f>'01'!C13+'02'!C13+'03'!C13+'04'!C13+'05 ACPE'!C13+'05'!C13+'06'!C13+'07'!C13+'08'!C13+'09'!C13+'10'!C13+'11'!C13+'12'!C13+'18'!C13+'20'!C13+'25'!C13</f>
        <v>74</v>
      </c>
      <c r="C13" s="41">
        <f>'01'!D13+'02'!D13+'03'!D13+'04'!D13+'05 ACPE'!D13+'05'!D13+'06'!D13+'07'!D13+'08'!D13+'09'!D13+'10'!D13+'11'!D13+'12'!D13+'18'!D13+'20'!D13+'25'!D13</f>
        <v>3720.45</v>
      </c>
      <c r="D13" s="5">
        <f>'01'!E13+'02'!E13+'03'!E13+'04'!E13+'05 ACPE'!E13+'05'!E13+'06'!E13+'07'!E13+'08'!E13+'09'!E13+'10'!E13+'11'!E13+'12'!E13+'18'!E13+'20'!E13+'25'!E13</f>
        <v>101</v>
      </c>
      <c r="E13" s="5">
        <f>'01'!F13+'02'!F13+'03'!F13+'04'!F13+'05 ACPE'!F13+'05'!F13+'06'!F13+'07'!F13+'08'!F13+'09'!F13+'10'!F13+'11'!F13+'12'!F13+'18'!F13+'20'!F13+'25'!F13</f>
        <v>5878.8899999999994</v>
      </c>
      <c r="F13" s="41">
        <f>'01'!G13+'02'!G13+'03'!G13+'04'!G13+'05 ACPE'!G13+'05'!G13+'06'!G13+'07'!G13+'08'!G13+'09'!G13+'10'!G13+'11'!G13+'12'!G13+'18'!G13+'20'!G13+'25'!G13</f>
        <v>49</v>
      </c>
      <c r="G13" s="41">
        <f>'01'!H13+'02'!H13+'03'!H13+'04'!H13+'05 ACPE'!H13+'05'!H13+'06'!H13+'07'!H13+'08'!H13+'09'!H13+'10'!H13+'11'!H13+'12'!H13+'18'!H13+'20'!H13+'25'!H13</f>
        <v>2624.53</v>
      </c>
      <c r="H13" s="5">
        <f>'01'!I13+'02'!I13+'03'!I13+'04'!I13+'05 ACPE'!I13+'05'!I13+'06'!I13+'07'!I13+'08'!I13+'09'!I13+'10'!I13+'11'!I13+'12'!I13+'18'!I13+'20'!I13+'25'!I13</f>
        <v>41</v>
      </c>
      <c r="I13" s="5">
        <f>'01'!J13+'02'!J13+'03'!J13+'04'!J13+'05 ACPE'!J13+'05'!J13+'06'!J13+'07'!J13+'08'!J13+'09'!J13+'10'!J13+'11'!J13+'12'!J13+'18'!J13+'20'!J13+'25'!J13</f>
        <v>1278.8799999999999</v>
      </c>
      <c r="J13" s="41">
        <f>'01'!K13+'02'!K13+'03'!K13+'04'!K13+'05 ACPE'!K13+'05'!K13+'06'!K13+'07'!K13+'08'!K13+'09'!K13+'10'!K13+'11'!K13+'12'!K13+'18'!K13+'20'!K13+'25'!K13</f>
        <v>30</v>
      </c>
      <c r="K13" s="41">
        <f>'01'!L13+'02'!L13+'03'!L13+'04'!L13+'05 ACPE'!L13+'05'!L13+'06'!L13+'07'!L13+'08'!L13+'09'!L13+'10'!L13+'11'!L13+'12'!L13+'18'!L13+'20'!L13+'25'!L13</f>
        <v>1083.7899999999997</v>
      </c>
      <c r="L13" s="5">
        <f>'01'!M13+'02'!M13+'03'!M13+'04'!M13+'05 ACPE'!M13+'05'!M13+'06'!M13+'07'!M13+'08'!M13+'09'!M13+'10'!M13+'11'!M13+'12'!M13+'18'!M13+'20'!M13+'25'!M13</f>
        <v>26</v>
      </c>
      <c r="M13" s="5">
        <f>'01'!N13+'02'!N13+'03'!N13+'04'!N13+'05 ACPE'!N13+'05'!N13+'06'!N13+'07'!N13+'08'!N13+'09'!N13+'10'!N13+'11'!N13+'12'!N13+'18'!N13+'20'!N13+'25'!N13</f>
        <v>1889.9199999999998</v>
      </c>
      <c r="N13" s="41">
        <f>'01'!O13+'02'!O13+'03'!O13+'04'!O13+'05 ACPE'!O13+'05'!O13+'06'!O13+'07'!O13+'08'!O13+'09'!O13+'10'!O13+'11'!O13+'12'!O13+'18'!O13+'20'!O13+'25'!O13</f>
        <v>42</v>
      </c>
      <c r="O13" s="41">
        <f>'01'!P13+'02'!P13+'03'!P13+'04'!P13+'05 ACPE'!P13+'05'!P13+'06'!P13+'07'!P13+'08'!P13+'09'!P13+'10'!P13+'11'!P13+'12'!P13+'18'!P13+'20'!P13+'25'!P13</f>
        <v>1721.8700000000001</v>
      </c>
      <c r="P13" s="5">
        <f>'01'!Q13+'02'!Q13+'03'!Q13+'04'!Q13+'05 ACPE'!Q13+'05'!Q13+'06'!Q13+'07'!Q13+'08'!Q13+'09'!Q13+'10'!Q13+'11'!Q13+'12'!Q13+'18'!Q13+'20'!Q13+'25'!Q13</f>
        <v>37</v>
      </c>
      <c r="Q13" s="5">
        <f>'01'!R13+'02'!R13+'03'!R13+'04'!R13+'05 ACPE'!R13+'05'!R13+'06'!R13+'07'!R13+'08'!R13+'09'!R13+'10'!R13+'11'!R13+'12'!R13+'18'!R13+'20'!R13+'25'!R13</f>
        <v>1447.8500000000001</v>
      </c>
      <c r="R13" s="41">
        <f>'01'!S13+'02'!S13+'03'!S13+'04'!S13+'05 ACPE'!S13+'05'!S13+'06'!S13+'07'!S13+'08'!S13+'09'!S13+'10'!S13+'11'!S13+'12'!S13+'18'!S13+'20'!S13+'25'!S13</f>
        <v>58</v>
      </c>
      <c r="S13" s="41">
        <f>'01'!T13+'02'!T13+'03'!T13+'04'!T13+'05 ACPE'!T13+'05'!T13+'06'!T13+'07'!T13+'08'!T13+'09'!T13+'10'!T13+'11'!T13+'12'!T13+'18'!T13+'20'!T13+'25'!T13</f>
        <v>2312.96</v>
      </c>
      <c r="T13" s="5">
        <f>'01'!U13+'02'!U13+'03'!U13+'04'!U13+'05 ACPE'!U13+'05'!U13+'06'!U13+'07'!U13+'08'!U13+'09'!U13+'10'!U13+'11'!U13+'12'!U13+'18'!U13+'20'!U13+'25'!U13</f>
        <v>51</v>
      </c>
      <c r="U13" s="5">
        <f>'01'!V13+'02'!V13+'03'!V13+'04'!V13+'05 ACPE'!V13+'05'!V13+'06'!V13+'07'!V13+'08'!V13+'09'!V13+'10'!V13+'11'!V13+'12'!V13+'18'!V13+'20'!V13+'25'!V13</f>
        <v>1756.63</v>
      </c>
      <c r="V13" s="41">
        <f>'01'!W13+'02'!W13+'03'!W13+'04'!W13+'05 ACPE'!W13+'05'!W13+'06'!W13+'07'!W13+'08'!W13+'09'!W13+'10'!W13+'11'!W13+'12'!W13+'18'!W13+'20'!W13+'25'!W13</f>
        <v>38</v>
      </c>
      <c r="W13" s="41">
        <f>'01'!X13+'02'!X13+'03'!X13+'04'!X13+'05 ACPE'!X13+'05'!X13+'06'!X13+'07'!X13+'08'!X13+'09'!X13+'10'!X13+'11'!X13+'12'!X13+'18'!X13+'20'!X13+'25'!X13</f>
        <v>2145.8000000000002</v>
      </c>
      <c r="X13" s="5">
        <f>'01'!Y13+'02'!Y13+'03'!Y13+'04'!Y13+'05 ACPE'!Y13+'05'!Y13+'06'!Y13+'07'!Y13+'08'!Y13+'09'!Y13+'10'!Y13+'11'!Y13+'12'!Y13+'18'!Y13+'20'!Y13+'25'!Y13</f>
        <v>46</v>
      </c>
      <c r="Y13" s="5">
        <f>'01'!Z13+'02'!Z13+'03'!Z13+'04'!Z13+'05 ACPE'!Z13+'05'!Z13+'06'!Z13+'07'!Z13+'08'!Z13+'09'!Z13+'10'!Z13+'11'!Z13+'12'!Z13+'18'!Z13+'20'!Z13+'25'!Z13</f>
        <v>2613.6700000000005</v>
      </c>
      <c r="Z13" s="49">
        <f t="shared" si="0"/>
        <v>593</v>
      </c>
      <c r="AA13" s="51">
        <f t="shared" si="0"/>
        <v>28475.239999999998</v>
      </c>
    </row>
    <row r="14" spans="1:29" x14ac:dyDescent="0.25">
      <c r="A14" s="13" t="s">
        <v>39</v>
      </c>
      <c r="B14" s="41">
        <f>'01'!C14+'02'!C14+'03'!C14+'04'!C14+'05 ACPE'!C14+'05'!C14+'06'!C14+'07'!C14+'08'!C14+'09'!C14+'10'!C14+'11'!C14+'12'!C14+'18'!C14+'20'!C14+'25'!C14</f>
        <v>681</v>
      </c>
      <c r="C14" s="41">
        <f>'01'!D14+'02'!D14+'03'!D14+'04'!D14+'05 ACPE'!D14+'05'!D14+'06'!D14+'07'!D14+'08'!D14+'09'!D14+'10'!D14+'11'!D14+'12'!D14+'18'!D14+'20'!D14+'25'!D14</f>
        <v>51610.469999999994</v>
      </c>
      <c r="D14" s="5">
        <f>'01'!E14+'02'!E14+'03'!E14+'04'!E14+'05 ACPE'!E14+'05'!E14+'06'!E14+'07'!E14+'08'!E14+'09'!E14+'10'!E14+'11'!E14+'12'!E14+'18'!E14+'20'!E14+'25'!E14</f>
        <v>648</v>
      </c>
      <c r="E14" s="5">
        <f>'01'!F14+'02'!F14+'03'!F14+'04'!F14+'05 ACPE'!F14+'05'!F14+'06'!F14+'07'!F14+'08'!F14+'09'!F14+'10'!F14+'11'!F14+'12'!F14+'18'!F14+'20'!F14+'25'!F14</f>
        <v>54107.44</v>
      </c>
      <c r="F14" s="41">
        <f>'01'!G14+'02'!G14+'03'!G14+'04'!G14+'05 ACPE'!G14+'05'!G14+'06'!G14+'07'!G14+'08'!G14+'09'!G14+'10'!G14+'11'!G14+'12'!G14+'18'!G14+'20'!G14+'25'!G14</f>
        <v>544</v>
      </c>
      <c r="G14" s="41">
        <f>'01'!H14+'02'!H14+'03'!H14+'04'!H14+'05 ACPE'!H14+'05'!H14+'06'!H14+'07'!H14+'08'!H14+'09'!H14+'10'!H14+'11'!H14+'12'!H14+'18'!H14+'20'!H14+'25'!H14</f>
        <v>49524.91</v>
      </c>
      <c r="H14" s="5">
        <f>'01'!I14+'02'!I14+'03'!I14+'04'!I14+'05 ACPE'!I14+'05'!I14+'06'!I14+'07'!I14+'08'!I14+'09'!I14+'10'!I14+'11'!I14+'12'!I14+'18'!I14+'20'!I14+'25'!I14</f>
        <v>567</v>
      </c>
      <c r="I14" s="5">
        <f>'01'!J14+'02'!J14+'03'!J14+'04'!J14+'05 ACPE'!J14+'05'!J14+'06'!J14+'07'!J14+'08'!J14+'09'!J14+'10'!J14+'11'!J14+'12'!J14+'18'!J14+'20'!J14+'25'!J14</f>
        <v>52161.950000000004</v>
      </c>
      <c r="J14" s="41">
        <f>'01'!K14+'02'!K14+'03'!K14+'04'!K14+'05 ACPE'!K14+'05'!K14+'06'!K14+'07'!K14+'08'!K14+'09'!K14+'10'!K14+'11'!K14+'12'!K14+'18'!K14+'20'!K14+'25'!K14</f>
        <v>481</v>
      </c>
      <c r="K14" s="41">
        <f>'01'!L14+'02'!L14+'03'!L14+'04'!L14+'05 ACPE'!L14+'05'!L14+'06'!L14+'07'!L14+'08'!L14+'09'!L14+'10'!L14+'11'!L14+'12'!L14+'18'!L14+'20'!L14+'25'!L14</f>
        <v>42212.6</v>
      </c>
      <c r="L14" s="5">
        <f>'01'!M14+'02'!M14+'03'!M14+'04'!M14+'05 ACPE'!M14+'05'!M14+'06'!M14+'07'!M14+'08'!M14+'09'!M14+'10'!M14+'11'!M14+'12'!M14+'18'!M14+'20'!M14+'25'!M14</f>
        <v>473</v>
      </c>
      <c r="M14" s="5">
        <f>'01'!N14+'02'!N14+'03'!N14+'04'!N14+'05 ACPE'!N14+'05'!N14+'06'!N14+'07'!N14+'08'!N14+'09'!N14+'10'!N14+'11'!N14+'12'!N14+'18'!N14+'20'!N14+'25'!N14</f>
        <v>39932.49</v>
      </c>
      <c r="N14" s="41">
        <f>'01'!O14+'02'!O14+'03'!O14+'04'!O14+'05 ACPE'!O14+'05'!O14+'06'!O14+'07'!O14+'08'!O14+'09'!O14+'10'!O14+'11'!O14+'12'!O14+'18'!O14+'20'!O14+'25'!O14</f>
        <v>419</v>
      </c>
      <c r="O14" s="41">
        <f>'01'!P14+'02'!P14+'03'!P14+'04'!P14+'05 ACPE'!P14+'05'!P14+'06'!P14+'07'!P14+'08'!P14+'09'!P14+'10'!P14+'11'!P14+'12'!P14+'18'!P14+'20'!P14+'25'!P14</f>
        <v>39846.049999999996</v>
      </c>
      <c r="P14" s="5">
        <f>'01'!Q14+'02'!Q14+'03'!Q14+'04'!Q14+'05 ACPE'!Q14+'05'!Q14+'06'!Q14+'07'!Q14+'08'!Q14+'09'!Q14+'10'!Q14+'11'!Q14+'12'!Q14+'18'!Q14+'20'!Q14+'25'!Q14</f>
        <v>456</v>
      </c>
      <c r="Q14" s="5">
        <f>'01'!R14+'02'!R14+'03'!R14+'04'!R14+'05 ACPE'!R14+'05'!R14+'06'!R14+'07'!R14+'08'!R14+'09'!R14+'10'!R14+'11'!R14+'12'!R14+'18'!R14+'20'!R14+'25'!R14</f>
        <v>43391.94000000001</v>
      </c>
      <c r="R14" s="41">
        <f>'01'!S14+'02'!S14+'03'!S14+'04'!S14+'05 ACPE'!S14+'05'!S14+'06'!S14+'07'!S14+'08'!S14+'09'!S14+'10'!S14+'11'!S14+'12'!S14+'18'!S14+'20'!S14+'25'!S14</f>
        <v>589</v>
      </c>
      <c r="S14" s="41">
        <f>'01'!T14+'02'!T14+'03'!T14+'04'!T14+'05 ACPE'!T14+'05'!T14+'06'!T14+'07'!T14+'08'!T14+'09'!T14+'10'!T14+'11'!T14+'12'!T14+'18'!T14+'20'!T14+'25'!T14</f>
        <v>52724.08</v>
      </c>
      <c r="T14" s="5">
        <f>'01'!U14+'02'!U14+'03'!U14+'04'!U14+'05 ACPE'!U14+'05'!U14+'06'!U14+'07'!U14+'08'!U14+'09'!U14+'10'!U14+'11'!U14+'12'!U14+'18'!U14+'20'!U14+'25'!U14</f>
        <v>506</v>
      </c>
      <c r="U14" s="5">
        <f>'01'!V14+'02'!V14+'03'!V14+'04'!V14+'05 ACPE'!V14+'05'!V14+'06'!V14+'07'!V14+'08'!V14+'09'!V14+'10'!V14+'11'!V14+'12'!V14+'18'!V14+'20'!V14+'25'!V14</f>
        <v>54102.939999999995</v>
      </c>
      <c r="V14" s="41">
        <f>'01'!W14+'02'!W14+'03'!W14+'04'!W14+'05 ACPE'!W14+'05'!W14+'06'!W14+'07'!W14+'08'!W14+'09'!W14+'10'!W14+'11'!W14+'12'!W14+'18'!W14+'20'!W14+'25'!W14</f>
        <v>504</v>
      </c>
      <c r="W14" s="41">
        <f>'01'!X14+'02'!X14+'03'!X14+'04'!X14+'05 ACPE'!X14+'05'!X14+'06'!X14+'07'!X14+'08'!X14+'09'!X14+'10'!X14+'11'!X14+'12'!X14+'18'!X14+'20'!X14+'25'!X14</f>
        <v>53285.959999999992</v>
      </c>
      <c r="X14" s="5">
        <f>'01'!Y14+'02'!Y14+'03'!Y14+'04'!Y14+'05 ACPE'!Y14+'05'!Y14+'06'!Y14+'07'!Y14+'08'!Y14+'09'!Y14+'10'!Y14+'11'!Y14+'12'!Y14+'18'!Y14+'20'!Y14+'25'!Y14</f>
        <v>595</v>
      </c>
      <c r="Y14" s="5">
        <f>'01'!Z14+'02'!Z14+'03'!Z14+'04'!Z14+'05 ACPE'!Z14+'05'!Z14+'06'!Z14+'07'!Z14+'08'!Z14+'09'!Z14+'10'!Z14+'11'!Z14+'12'!Z14+'18'!Z14+'20'!Z14+'25'!Z14</f>
        <v>55384.250000000007</v>
      </c>
      <c r="Z14" s="49">
        <f t="shared" si="0"/>
        <v>6463</v>
      </c>
      <c r="AA14" s="51">
        <f t="shared" si="0"/>
        <v>588285.08000000007</v>
      </c>
      <c r="AB14" s="3"/>
    </row>
    <row r="15" spans="1:29" x14ac:dyDescent="0.25">
      <c r="A15" s="32" t="s">
        <v>48</v>
      </c>
      <c r="B15" s="41">
        <f>'01'!C15+'02'!C15+'03'!C15+'04'!C15+'05 ACPE'!C15+'05'!C15+'06'!C15+'07'!C15+'08'!C15+'09'!C15+'10'!C15+'11'!C15+'12'!C15+'18'!C15+'20'!C15+'25'!C15</f>
        <v>84</v>
      </c>
      <c r="C15" s="41">
        <f>'01'!D15+'02'!D15+'03'!D15+'04'!D15+'05 ACPE'!D15+'05'!D15+'06'!D15+'07'!D15+'08'!D15+'09'!D15+'10'!D15+'11'!D15+'12'!D15+'18'!D15+'20'!D15+'25'!D15</f>
        <v>1389</v>
      </c>
      <c r="D15" s="5">
        <f>'01'!E15+'02'!E15+'03'!E15+'04'!E15+'05 ACPE'!E15+'05'!E15+'06'!E15+'07'!E15+'08'!E15+'09'!E15+'10'!E15+'11'!E15+'12'!E15+'18'!E15+'20'!E15+'25'!E15</f>
        <v>163</v>
      </c>
      <c r="E15" s="5">
        <f>'01'!F15+'02'!F15+'03'!F15+'04'!F15+'05 ACPE'!F15+'05'!F15+'06'!F15+'07'!F15+'08'!F15+'09'!F15+'10'!F15+'11'!F15+'12'!F15+'18'!F15+'20'!F15+'25'!F15</f>
        <v>1566</v>
      </c>
      <c r="F15" s="41">
        <f>'01'!G15+'02'!G15+'03'!G15+'04'!G15+'05 ACPE'!G15+'05'!G15+'06'!G15+'07'!G15+'08'!G15+'09'!G15+'10'!G15+'11'!G15+'12'!G15+'18'!G15+'20'!G15+'25'!G15</f>
        <v>81</v>
      </c>
      <c r="G15" s="41">
        <f>'01'!H15+'02'!H15+'03'!H15+'04'!H15+'05 ACPE'!H15+'05'!H15+'06'!H15+'07'!H15+'08'!H15+'09'!H15+'10'!H15+'11'!H15+'12'!H15+'18'!H15+'20'!H15+'25'!H15</f>
        <v>2454</v>
      </c>
      <c r="H15" s="5">
        <f>'01'!I15+'02'!I15+'03'!I15+'04'!I15+'05 ACPE'!I15+'05'!I15+'06'!I15+'07'!I15+'08'!I15+'09'!I15+'10'!I15+'11'!I15+'12'!I15+'18'!I15+'20'!I15+'25'!I15</f>
        <v>92</v>
      </c>
      <c r="I15" s="5">
        <f>'01'!J15+'02'!J15+'03'!J15+'04'!J15+'05 ACPE'!J15+'05'!J15+'06'!J15+'07'!J15+'08'!J15+'09'!J15+'10'!J15+'11'!J15+'12'!J15+'18'!J15+'20'!J15+'25'!J15</f>
        <v>2782</v>
      </c>
      <c r="J15" s="41">
        <f>'01'!K15+'02'!K15+'03'!K15+'04'!K15+'05 ACPE'!K15+'05'!K15+'06'!K15+'07'!K15+'08'!K15+'09'!K15+'10'!K15+'11'!K15+'12'!K15+'18'!K15+'20'!K15+'25'!K15</f>
        <v>80</v>
      </c>
      <c r="K15" s="41">
        <f>'01'!L15+'02'!L15+'03'!L15+'04'!L15+'05 ACPE'!L15+'05'!L15+'06'!L15+'07'!L15+'08'!L15+'09'!L15+'10'!L15+'11'!L15+'12'!L15+'18'!L15+'20'!L15+'25'!L15</f>
        <v>3697</v>
      </c>
      <c r="L15" s="5">
        <f>'01'!M15+'02'!M15+'03'!M15+'04'!M15+'05 ACPE'!M15+'05'!M15+'06'!M15+'07'!M15+'08'!M15+'09'!M15+'10'!M15+'11'!M15+'12'!M15+'18'!M15+'20'!M15+'25'!M15</f>
        <v>81</v>
      </c>
      <c r="M15" s="5">
        <f>'01'!N15+'02'!N15+'03'!N15+'04'!N15+'05 ACPE'!N15+'05'!N15+'06'!N15+'07'!N15+'08'!N15+'09'!N15+'10'!N15+'11'!N15+'12'!N15+'18'!N15+'20'!N15+'25'!N15</f>
        <v>3156</v>
      </c>
      <c r="N15" s="41">
        <f>'01'!O15+'02'!O15+'03'!O15+'04'!O15+'05 ACPE'!O15+'05'!O15+'06'!O15+'07'!O15+'08'!O15+'09'!O15+'10'!O15+'11'!O15+'12'!O15+'18'!O15+'20'!O15+'25'!O15</f>
        <v>110</v>
      </c>
      <c r="O15" s="41">
        <f>'01'!P15+'02'!P15+'03'!P15+'04'!P15+'05 ACPE'!P15+'05'!P15+'06'!P15+'07'!P15+'08'!P15+'09'!P15+'10'!P15+'11'!P15+'12'!P15+'18'!P15+'20'!P15+'25'!P15</f>
        <v>5203</v>
      </c>
      <c r="P15" s="5">
        <f>'01'!Q15+'02'!Q15+'03'!Q15+'04'!Q15+'05 ACPE'!Q15+'05'!Q15+'06'!Q15+'07'!Q15+'08'!Q15+'09'!Q15+'10'!Q15+'11'!Q15+'12'!Q15+'18'!Q15+'20'!Q15+'25'!Q15</f>
        <v>66</v>
      </c>
      <c r="Q15" s="5">
        <f>'01'!R15+'02'!R15+'03'!R15+'04'!R15+'05 ACPE'!R15+'05'!R15+'06'!R15+'07'!R15+'08'!R15+'09'!R15+'10'!R15+'11'!R15+'12'!R15+'18'!R15+'20'!R15+'25'!R15</f>
        <v>1057</v>
      </c>
      <c r="R15" s="41">
        <f>'01'!S15+'02'!S15+'03'!S15+'04'!S15+'05 ACPE'!S15+'05'!S15+'06'!S15+'07'!S15+'08'!S15+'09'!S15+'10'!S15+'11'!S15+'12'!S15+'18'!S15+'20'!S15+'25'!S15</f>
        <v>63</v>
      </c>
      <c r="S15" s="41">
        <f>'01'!T15+'02'!T15+'03'!T15+'04'!T15+'05 ACPE'!T15+'05'!T15+'06'!T15+'07'!T15+'08'!T15+'09'!T15+'10'!T15+'11'!T15+'12'!T15+'18'!T15+'20'!T15+'25'!T15</f>
        <v>1440</v>
      </c>
      <c r="T15" s="5">
        <f>'01'!U15+'02'!U15+'03'!U15+'04'!U15+'05 ACPE'!U15+'05'!U15+'06'!U15+'07'!U15+'08'!U15+'09'!U15+'10'!U15+'11'!U15+'12'!U15+'18'!U15+'20'!U15+'25'!U15</f>
        <v>79</v>
      </c>
      <c r="U15" s="5">
        <f>'01'!V15+'02'!V15+'03'!V15+'04'!V15+'05 ACPE'!V15+'05'!V15+'06'!V15+'07'!V15+'08'!V15+'09'!V15+'10'!V15+'11'!V15+'12'!V15+'18'!V15+'20'!V15+'25'!V15</f>
        <v>620</v>
      </c>
      <c r="V15" s="41">
        <f>'01'!W15+'02'!W15+'03'!W15+'04'!W15+'05 ACPE'!W15+'05'!W15+'06'!W15+'07'!W15+'08'!W15+'09'!W15+'10'!W15+'11'!W15+'12'!W15+'18'!W15+'20'!W15+'25'!W15</f>
        <v>47</v>
      </c>
      <c r="W15" s="41">
        <f>'01'!X15+'02'!X15+'03'!X15+'04'!X15+'05 ACPE'!X15+'05'!X15+'06'!X15+'07'!X15+'08'!X15+'09'!X15+'10'!X15+'11'!X15+'12'!X15+'18'!X15+'20'!X15+'25'!X15</f>
        <v>911</v>
      </c>
      <c r="X15" s="5">
        <f>'01'!Y15+'02'!Y15+'03'!Y15+'04'!Y15+'05 ACPE'!Y15+'05'!Y15+'06'!Y15+'07'!Y15+'08'!Y15+'09'!Y15+'10'!Y15+'11'!Y15+'12'!Y15+'18'!Y15+'20'!Y15+'25'!Y15</f>
        <v>76</v>
      </c>
      <c r="Y15" s="5">
        <f>'01'!Z15+'02'!Z15+'03'!Z15+'04'!Z15+'05 ACPE'!Z15+'05'!Z15+'06'!Z15+'07'!Z15+'08'!Z15+'09'!Z15+'10'!Z15+'11'!Z15+'12'!Z15+'18'!Z15+'20'!Z15+'25'!Z15</f>
        <v>1296</v>
      </c>
      <c r="Z15" s="49">
        <f t="shared" si="0"/>
        <v>1022</v>
      </c>
      <c r="AA15" s="51">
        <f t="shared" si="0"/>
        <v>25571</v>
      </c>
      <c r="AB15" s="3"/>
    </row>
    <row r="16" spans="1:29" ht="13.8" thickBot="1" x14ac:dyDescent="0.3">
      <c r="A16" s="34" t="s">
        <v>80</v>
      </c>
      <c r="B16" s="45">
        <f t="shared" ref="B16:AA16" si="1">SUM(B12:B15)</f>
        <v>3330</v>
      </c>
      <c r="C16" s="46">
        <f t="shared" si="1"/>
        <v>132033.83999999997</v>
      </c>
      <c r="D16" s="45">
        <f t="shared" si="1"/>
        <v>3510</v>
      </c>
      <c r="E16" s="46">
        <f t="shared" si="1"/>
        <v>143804.68</v>
      </c>
      <c r="F16" s="45">
        <f t="shared" si="1"/>
        <v>2653</v>
      </c>
      <c r="G16" s="46">
        <f t="shared" si="1"/>
        <v>113280.07</v>
      </c>
      <c r="H16" s="45">
        <f t="shared" si="1"/>
        <v>2333</v>
      </c>
      <c r="I16" s="46">
        <f t="shared" si="1"/>
        <v>111082.38</v>
      </c>
      <c r="J16" s="45">
        <f t="shared" si="1"/>
        <v>2241</v>
      </c>
      <c r="K16" s="46">
        <f t="shared" si="1"/>
        <v>98504.860000000015</v>
      </c>
      <c r="L16" s="45">
        <f t="shared" si="1"/>
        <v>1896</v>
      </c>
      <c r="M16" s="46">
        <f t="shared" si="1"/>
        <v>89915.4</v>
      </c>
      <c r="N16" s="45">
        <f t="shared" si="1"/>
        <v>2842</v>
      </c>
      <c r="O16" s="46">
        <f t="shared" si="1"/>
        <v>115527.22999999998</v>
      </c>
      <c r="P16" s="45">
        <f t="shared" si="1"/>
        <v>2517</v>
      </c>
      <c r="Q16" s="46">
        <f t="shared" si="1"/>
        <v>98340.03</v>
      </c>
      <c r="R16" s="45">
        <f t="shared" si="1"/>
        <v>2964</v>
      </c>
      <c r="S16" s="46">
        <f t="shared" si="1"/>
        <v>114847.11</v>
      </c>
      <c r="T16" s="45">
        <f t="shared" si="1"/>
        <v>3070</v>
      </c>
      <c r="U16" s="46">
        <f t="shared" si="1"/>
        <v>120930.76000000001</v>
      </c>
      <c r="V16" s="45">
        <f t="shared" si="1"/>
        <v>2767</v>
      </c>
      <c r="W16" s="46">
        <f t="shared" si="1"/>
        <v>110841.06</v>
      </c>
      <c r="X16" s="45">
        <f t="shared" si="1"/>
        <v>2537</v>
      </c>
      <c r="Y16" s="46">
        <f t="shared" si="1"/>
        <v>104576.41</v>
      </c>
      <c r="Z16" s="53">
        <f t="shared" si="1"/>
        <v>32660</v>
      </c>
      <c r="AA16" s="54">
        <f t="shared" si="1"/>
        <v>1353683.83</v>
      </c>
      <c r="AB16" s="3"/>
    </row>
    <row r="17" spans="1:29" ht="13.8" thickTop="1" x14ac:dyDescent="0.25">
      <c r="B17" s="39"/>
      <c r="C17" s="39"/>
      <c r="F17" s="39"/>
      <c r="G17" s="47"/>
      <c r="J17" s="39"/>
      <c r="K17" s="39"/>
      <c r="N17" s="39"/>
      <c r="O17" s="39"/>
      <c r="R17" s="39"/>
      <c r="S17" s="39"/>
      <c r="V17" s="39"/>
      <c r="W17" s="39"/>
      <c r="Z17" s="49"/>
      <c r="AA17" s="51"/>
    </row>
    <row r="18" spans="1:29" x14ac:dyDescent="0.25">
      <c r="A18" s="36" t="s">
        <v>78</v>
      </c>
      <c r="B18" s="43"/>
      <c r="C18" s="43"/>
      <c r="D18" s="32"/>
      <c r="E18" s="32"/>
      <c r="F18" s="43"/>
      <c r="G18" s="43"/>
      <c r="H18" s="32"/>
      <c r="I18" s="32"/>
      <c r="J18" s="43"/>
      <c r="K18" s="43"/>
      <c r="L18" s="32"/>
      <c r="M18" s="32"/>
      <c r="N18" s="43"/>
      <c r="O18" s="43"/>
      <c r="P18" s="32"/>
      <c r="Q18" s="32"/>
      <c r="R18" s="43"/>
      <c r="S18" s="43"/>
      <c r="T18" s="32"/>
      <c r="U18" s="32"/>
      <c r="V18" s="43"/>
      <c r="W18" s="43"/>
      <c r="X18" s="32"/>
      <c r="Y18" s="32"/>
      <c r="Z18" s="55"/>
      <c r="AA18" s="55"/>
    </row>
    <row r="19" spans="1:29" x14ac:dyDescent="0.25">
      <c r="A19" s="76" t="s">
        <v>94</v>
      </c>
      <c r="B19" s="41">
        <f>'01'!C19+'02'!C19+'03'!C19+'04'!C19+'05 ACPE'!C19+'05'!C19+'06'!C19+'07'!C19+'08'!C19+'09'!C19+'10'!C19+'11'!C19+'12'!C19+'18'!C19+'20'!C19+'25'!C19</f>
        <v>0</v>
      </c>
      <c r="C19" s="41">
        <f>'01'!D19+'02'!D19+'03'!D19+'04'!D19+'05 ACPE'!D19+'05'!D19+'06'!D19+'07'!D19+'08'!D19+'09'!D19+'10'!D19+'11'!D19+'12'!D19+'18'!D19+'20'!D19+'25'!D19</f>
        <v>0</v>
      </c>
      <c r="D19" s="5">
        <f>'01'!E19+'02'!E19+'03'!E19+'04'!E19+'05 ACPE'!E19+'05'!E19+'06'!E19+'07'!E19+'08'!E19+'09'!E19+'10'!E19+'11'!E19+'12'!E19+'18'!E19+'20'!E19+'25'!E19</f>
        <v>158</v>
      </c>
      <c r="E19" s="5">
        <f>'01'!F19+'02'!F19+'03'!F19+'04'!F19+'05 ACPE'!F19+'05'!F19+'06'!F19+'07'!F19+'08'!F19+'09'!F19+'10'!F19+'11'!F19+'12'!F19+'18'!F19+'20'!F19+'25'!F19</f>
        <v>7091.79</v>
      </c>
      <c r="F19" s="41">
        <f>'01'!G19+'02'!G19+'03'!G19+'04'!G19+'05 ACPE'!G19+'05'!G19+'06'!G19+'07'!G19+'08'!G19+'09'!G19+'10'!G19+'11'!G19+'12'!G19+'18'!G19+'20'!G19+'25'!G19</f>
        <v>93</v>
      </c>
      <c r="G19" s="41">
        <f>'01'!H19+'02'!H19+'03'!H19+'04'!H19+'05 ACPE'!H19+'05'!H19+'06'!H19+'07'!H19+'08'!H19+'09'!H19+'10'!H19+'11'!H19+'12'!H19+'18'!H19+'20'!H19+'25'!H19</f>
        <v>8045.92</v>
      </c>
      <c r="H19" s="5">
        <f>'01'!I19+'02'!I19+'03'!I19+'04'!I19+'05 ACPE'!I19+'05'!I19+'06'!I19+'07'!I19+'08'!I19+'09'!I19+'10'!I19+'11'!I19+'12'!I19+'18'!I19+'20'!I19+'25'!I19</f>
        <v>40</v>
      </c>
      <c r="I19" s="5">
        <f>'01'!J19+'02'!J19+'03'!J19+'04'!J19+'05 ACPE'!J19+'05'!J19+'06'!J19+'07'!J19+'08'!J19+'09'!J19+'10'!J19+'11'!J19+'12'!J19+'18'!J19+'20'!J19+'25'!J19</f>
        <v>1963</v>
      </c>
      <c r="J19" s="41">
        <f>'01'!K19+'02'!K19+'03'!K19+'04'!K19+'05 ACPE'!K19+'05'!K19+'06'!K19+'07'!K19+'08'!K19+'09'!K19+'10'!K19+'11'!K19+'12'!K19+'18'!K19+'20'!K19+'25'!K19</f>
        <v>36</v>
      </c>
      <c r="K19" s="41">
        <f>'01'!L19+'02'!L19+'03'!L19+'04'!L19+'05 ACPE'!L19+'05'!L19+'06'!L19+'07'!L19+'08'!L19+'09'!L19+'10'!L19+'11'!L19+'12'!L19+'18'!L19+'20'!L19+'25'!L19</f>
        <v>3191.2</v>
      </c>
      <c r="L19" s="5">
        <f>'01'!M19+'02'!M19+'03'!M19+'04'!M19+'05 ACPE'!M19+'05'!M19+'06'!M19+'07'!M19+'08'!M19+'09'!M19+'10'!M19+'11'!M19+'12'!M19+'18'!M19+'20'!M19+'25'!M19</f>
        <v>39</v>
      </c>
      <c r="M19" s="5">
        <f>'01'!N19+'02'!N19+'03'!N19+'04'!N19+'05 ACPE'!N19+'05'!N19+'06'!N19+'07'!N19+'08'!N19+'09'!N19+'10'!N19+'11'!N19+'12'!N19+'18'!N19+'20'!N19+'25'!N19</f>
        <v>5943</v>
      </c>
      <c r="N19" s="41">
        <f>'01'!O19+'02'!O19+'03'!O19+'04'!O19+'05 ACPE'!O19+'05'!O19+'06'!O19+'07'!O19+'08'!O19+'09'!O19+'10'!O19+'11'!O19+'12'!O19+'18'!O19+'20'!O19+'25'!O19</f>
        <v>51</v>
      </c>
      <c r="O19" s="41">
        <f>'01'!P19+'02'!P19+'03'!P19+'04'!P19+'05 ACPE'!P19+'05'!P19+'06'!P19+'07'!P19+'08'!P19+'09'!P19+'10'!P19+'11'!P19+'12'!P19+'18'!P19+'20'!P19+'25'!P19</f>
        <v>3763.91</v>
      </c>
      <c r="P19" s="5">
        <f>'01'!Q19+'02'!Q19+'03'!Q19+'04'!Q19+'05 ACPE'!Q19+'05'!Q19+'06'!Q19+'07'!Q19+'08'!Q19+'09'!Q19+'10'!Q19+'11'!Q19+'12'!Q19+'18'!Q19+'20'!Q19+'25'!Q19</f>
        <v>31</v>
      </c>
      <c r="Q19" s="5">
        <f>'01'!R19+'02'!R19+'03'!R19+'04'!R19+'05 ACPE'!R19+'05'!R19+'06'!R19+'07'!R19+'08'!R19+'09'!R19+'10'!R19+'11'!R19+'12'!R19+'18'!R19+'20'!R19+'25'!R19</f>
        <v>1047.44</v>
      </c>
      <c r="R19" s="41">
        <f>'01'!S19+'02'!S19+'03'!S19+'04'!S19+'05 ACPE'!S19+'05'!S19+'06'!S19+'07'!S19+'08'!S19+'09'!S19+'10'!S19+'11'!S19+'12'!S19+'18'!S19+'20'!S19+'25'!S19</f>
        <v>56</v>
      </c>
      <c r="S19" s="41">
        <f>'01'!T19+'02'!T19+'03'!T19+'04'!T19+'05 ACPE'!T19+'05'!T19+'06'!T19+'07'!T19+'08'!T19+'09'!T19+'10'!T19+'11'!T19+'12'!T19+'18'!T19+'20'!T19+'25'!T19</f>
        <v>4063.88</v>
      </c>
      <c r="T19" s="5">
        <f>'01'!U19+'02'!U19+'03'!U19+'04'!U19+'05 ACPE'!U19+'05'!U19+'06'!U19+'07'!U19+'08'!U19+'09'!U19+'10'!U19+'11'!U19+'12'!U19+'18'!U19+'20'!U19+'25'!U19</f>
        <v>25</v>
      </c>
      <c r="U19" s="5">
        <f>'01'!V19+'02'!V19+'03'!V19+'04'!V19+'05 ACPE'!V19+'05'!V19+'06'!V19+'07'!V19+'08'!V19+'09'!V19+'10'!V19+'11'!V19+'12'!V19+'18'!V19+'20'!V19+'25'!V19</f>
        <v>7256.96</v>
      </c>
      <c r="V19" s="41">
        <f>'01'!W19+'02'!W19+'03'!W19+'04'!W19+'05 ACPE'!W19+'05'!W19+'06'!W19+'07'!W19+'08'!W19+'09'!W19+'10'!W19+'11'!W19+'12'!W19+'18'!W19+'20'!W19+'25'!W19</f>
        <v>48</v>
      </c>
      <c r="W19" s="41">
        <f>'01'!X19+'02'!X19+'03'!X19+'04'!X19+'05 ACPE'!X19+'05'!X19+'06'!X19+'07'!X19+'08'!X19+'09'!X19+'10'!X19+'11'!X19+'12'!X19+'18'!X19+'20'!X19+'25'!X19</f>
        <v>2203.1999999999998</v>
      </c>
      <c r="X19" s="5">
        <f>'01'!Y19+'02'!Y19+'03'!Y19+'04'!Y19+'05 ACPE'!Y19+'05'!Y19+'06'!Y19+'07'!Y19+'08'!Y19+'09'!Y19+'10'!Y19+'11'!Y19+'12'!Y19+'18'!Y19+'20'!Y19+'25'!Y19</f>
        <v>0</v>
      </c>
      <c r="Y19" s="5">
        <f>'01'!Z19+'02'!Z19+'03'!Z19+'04'!Z19+'05 ACPE'!Z19+'05'!Z19+'06'!Z19+'07'!Z19+'08'!Z19+'09'!Z19+'10'!Z19+'11'!Z19+'12'!Z19+'18'!Z19+'20'!Z19+'25'!Z19</f>
        <v>0</v>
      </c>
      <c r="Z19" s="51">
        <f>B19+D19+F19+H19+J19+L19+N19+P19+R19+T19+V19+X19</f>
        <v>577</v>
      </c>
      <c r="AA19" s="51">
        <f>C19+E19+G19+I19+K19+M19+O19+Q19+S19+U19+W19+Y19</f>
        <v>44570.299999999996</v>
      </c>
    </row>
    <row r="20" spans="1:29" x14ac:dyDescent="0.25">
      <c r="A20" s="76" t="s">
        <v>95</v>
      </c>
      <c r="B20" s="41">
        <f>'01'!C20+'02'!C20+'03'!C20+'04'!C20+'05 ACPE'!C20+'05'!C20+'06'!C20+'07'!C20+'08'!C20+'09'!C20+'10'!C20+'11'!C20+'12'!C20+'18'!C20+'20'!C20+'25'!C20</f>
        <v>1</v>
      </c>
      <c r="C20" s="41">
        <f>'01'!D20+'02'!D20+'03'!D20+'04'!D20+'05 ACPE'!D20+'05'!D20+'06'!D20+'07'!D20+'08'!D20+'09'!D20+'10'!D20+'11'!D20+'12'!D20+'18'!D20+'20'!D20+'25'!D20</f>
        <v>103.06</v>
      </c>
      <c r="D20" s="5">
        <f>'01'!E20+'02'!E20+'03'!E20+'04'!E20+'05 ACPE'!E20+'05'!E20+'06'!E20+'07'!E20+'08'!E20+'09'!E20+'10'!E20+'11'!E20+'12'!E20+'18'!E20+'20'!E20+'25'!E20</f>
        <v>0</v>
      </c>
      <c r="E20" s="5">
        <f>'01'!F20+'02'!F20+'03'!F20+'04'!F20+'05 ACPE'!F20+'05'!F20+'06'!F20+'07'!F20+'08'!F20+'09'!F20+'10'!F20+'11'!F20+'12'!F20+'18'!F20+'20'!F20+'25'!F20</f>
        <v>0</v>
      </c>
      <c r="F20" s="41">
        <f>'01'!G20+'02'!G20+'03'!G20+'04'!G20+'05 ACPE'!G20+'05'!G20+'06'!G20+'07'!G20+'08'!G20+'09'!G20+'10'!G20+'11'!G20+'12'!G20+'18'!G20+'20'!G20+'25'!G20</f>
        <v>0</v>
      </c>
      <c r="G20" s="41">
        <f>'01'!H20+'02'!H20+'03'!H20+'04'!H20+'05 ACPE'!H20+'05'!H20+'06'!H20+'07'!H20+'08'!H20+'09'!H20+'10'!H20+'11'!H20+'12'!H20+'18'!H20+'20'!H20+'25'!H20</f>
        <v>0</v>
      </c>
      <c r="H20" s="5">
        <f>'01'!I20+'02'!I20+'03'!I20+'04'!I20+'05 ACPE'!I20+'05'!I20+'06'!I20+'07'!I20+'08'!I20+'09'!I20+'10'!I20+'11'!I20+'12'!I20+'18'!I20+'20'!I20+'25'!I20</f>
        <v>1</v>
      </c>
      <c r="I20" s="5">
        <f>'01'!J20+'02'!J20+'03'!J20+'04'!J20+'05 ACPE'!J20+'05'!J20+'06'!J20+'07'!J20+'08'!J20+'09'!J20+'10'!J20+'11'!J20+'12'!J20+'18'!J20+'20'!J20+'25'!J20</f>
        <v>912.7</v>
      </c>
      <c r="J20" s="41">
        <f>'01'!K20+'02'!K20+'03'!K20+'04'!K20+'05 ACPE'!K20+'05'!K20+'06'!K20+'07'!K20+'08'!K20+'09'!K20+'10'!K20+'11'!K20+'12'!K20+'18'!K20+'20'!K20+'25'!K20</f>
        <v>0</v>
      </c>
      <c r="K20" s="41">
        <f>'01'!L20+'02'!L20+'03'!L20+'04'!L20+'05 ACPE'!L20+'05'!L20+'06'!L20+'07'!L20+'08'!L20+'09'!L20+'10'!L20+'11'!L20+'12'!L20+'18'!L20+'20'!L20+'25'!L20</f>
        <v>0</v>
      </c>
      <c r="L20" s="5">
        <f>'01'!M20+'02'!M20+'03'!M20+'04'!M20+'05 ACPE'!M20+'05'!M20+'06'!M20+'07'!M20+'08'!M20+'09'!M20+'10'!M20+'11'!M20+'12'!M20+'18'!M20+'20'!M20+'25'!M20</f>
        <v>0</v>
      </c>
      <c r="M20" s="5">
        <f>'01'!N20+'02'!N20+'03'!N20+'04'!N20+'05 ACPE'!N20+'05'!N20+'06'!N20+'07'!N20+'08'!N20+'09'!N20+'10'!N20+'11'!N20+'12'!N20+'18'!N20+'20'!N20+'25'!N20</f>
        <v>0</v>
      </c>
      <c r="N20" s="41">
        <f>'01'!O20+'02'!O20+'03'!O20+'04'!O20+'05 ACPE'!O20+'05'!O20+'06'!O20+'07'!O20+'08'!O20+'09'!O20+'10'!O20+'11'!O20+'12'!O20+'18'!O20+'20'!O20+'25'!O20</f>
        <v>0</v>
      </c>
      <c r="O20" s="41">
        <f>'01'!P20+'02'!P20+'03'!P20+'04'!P20+'05 ACPE'!P20+'05'!P20+'06'!P20+'07'!P20+'08'!P20+'09'!P20+'10'!P20+'11'!P20+'12'!P20+'18'!P20+'20'!P20+'25'!P20</f>
        <v>0</v>
      </c>
      <c r="P20" s="5">
        <f>'01'!Q20+'02'!Q20+'03'!Q20+'04'!Q20+'05 ACPE'!Q20+'05'!Q20+'06'!Q20+'07'!Q20+'08'!Q20+'09'!Q20+'10'!Q20+'11'!Q20+'12'!Q20+'18'!Q20+'20'!Q20+'25'!Q20</f>
        <v>0</v>
      </c>
      <c r="Q20" s="5">
        <f>'01'!R20+'02'!R20+'03'!R20+'04'!R20+'05 ACPE'!R20+'05'!R20+'06'!R20+'07'!R20+'08'!R20+'09'!R20+'10'!R20+'11'!R20+'12'!R20+'18'!R20+'20'!R20+'25'!R20</f>
        <v>0</v>
      </c>
      <c r="R20" s="41">
        <f>'01'!S20+'02'!S20+'03'!S20+'04'!S20+'05 ACPE'!S20+'05'!S20+'06'!S20+'07'!S20+'08'!S20+'09'!S20+'10'!S20+'11'!S20+'12'!S20+'18'!S20+'20'!S20+'25'!S20</f>
        <v>0</v>
      </c>
      <c r="S20" s="41">
        <f>'01'!T20+'02'!T20+'03'!T20+'04'!T20+'05 ACPE'!T20+'05'!T20+'06'!T20+'07'!T20+'08'!T20+'09'!T20+'10'!T20+'11'!T20+'12'!T20+'18'!T20+'20'!T20+'25'!T20</f>
        <v>0</v>
      </c>
      <c r="T20" s="5">
        <f>'01'!U20+'02'!U20+'03'!U20+'04'!U20+'05 ACPE'!U20+'05'!U20+'06'!U20+'07'!U20+'08'!U20+'09'!U20+'10'!U20+'11'!U20+'12'!U20+'18'!U20+'20'!U20+'25'!U20</f>
        <v>0</v>
      </c>
      <c r="U20" s="5">
        <f>'01'!V20+'02'!V20+'03'!V20+'04'!V20+'05 ACPE'!V20+'05'!V20+'06'!V20+'07'!V20+'08'!V20+'09'!V20+'10'!V20+'11'!V20+'12'!V20+'18'!V20+'20'!V20+'25'!V20</f>
        <v>0</v>
      </c>
      <c r="V20" s="41">
        <f>'01'!W20+'02'!W20+'03'!W20+'04'!W20+'05 ACPE'!W20+'05'!W20+'06'!W20+'07'!W20+'08'!W20+'09'!W20+'10'!W20+'11'!W20+'12'!W20+'18'!W20+'20'!W20+'25'!W20</f>
        <v>0</v>
      </c>
      <c r="W20" s="41">
        <f>'01'!X20+'02'!X20+'03'!X20+'04'!X20+'05 ACPE'!X20+'05'!X20+'06'!X20+'07'!X20+'08'!X20+'09'!X20+'10'!X20+'11'!X20+'12'!X20+'18'!X20+'20'!X20+'25'!X20</f>
        <v>0</v>
      </c>
      <c r="X20" s="5">
        <f>'01'!Y20+'02'!Y20+'03'!Y20+'04'!Y20+'05 ACPE'!Y20+'05'!Y20+'06'!Y20+'07'!Y20+'08'!Y20+'09'!Y20+'10'!Y20+'11'!Y20+'12'!Y20+'18'!Y20+'20'!Y20+'25'!Y20</f>
        <v>0</v>
      </c>
      <c r="Y20" s="5">
        <f>'01'!Z20+'02'!Z20+'03'!Z20+'04'!Z20+'05 ACPE'!Z20+'05'!Z20+'06'!Z20+'07'!Z20+'08'!Z20+'09'!Z20+'10'!Z20+'11'!Z20+'12'!Z20+'18'!Z20+'20'!Z20+'25'!Z20</f>
        <v>0</v>
      </c>
      <c r="Z20" s="51">
        <f>B20+D20+F20+H20+J20+L20+N20+P20+R20+T20+V20+X20</f>
        <v>2</v>
      </c>
      <c r="AA20" s="51">
        <f>C20+E20+G20+I20+K20+M20+O20+Q20+S20+U20+W20+Y20</f>
        <v>1015.76</v>
      </c>
    </row>
    <row r="21" spans="1:29" x14ac:dyDescent="0.25">
      <c r="A21" s="76" t="s">
        <v>96</v>
      </c>
      <c r="B21" s="41">
        <f>'01'!C21+'02'!C21+'03'!C21+'04'!C21+'05 ACPE'!C21+'05'!C21+'06'!C21+'07'!C21+'08'!C21+'09'!C21+'10'!C21+'11'!C21+'12'!C21+'18'!C21+'20'!C21+'25'!C21</f>
        <v>0</v>
      </c>
      <c r="C21" s="41">
        <f>'01'!D21+'02'!D21+'03'!D21+'04'!D21+'05 ACPE'!D21+'05'!D21+'06'!D21+'07'!D21+'08'!D21+'09'!D21+'10'!D21+'11'!D21+'12'!D21+'18'!D21+'20'!D21+'25'!D21</f>
        <v>0</v>
      </c>
      <c r="D21" s="5">
        <f>'01'!E21+'02'!E21+'03'!E21+'04'!E21+'05 ACPE'!E21+'05'!E21+'06'!E21+'07'!E21+'08'!E21+'09'!E21+'10'!E21+'11'!E21+'12'!E21+'18'!E21+'20'!E21+'25'!E21</f>
        <v>0</v>
      </c>
      <c r="E21" s="5">
        <f>'01'!F21+'02'!F21+'03'!F21+'04'!F21+'05 ACPE'!F21+'05'!F21+'06'!F21+'07'!F21+'08'!F21+'09'!F21+'10'!F21+'11'!F21+'12'!F21+'18'!F21+'20'!F21+'25'!F21</f>
        <v>0</v>
      </c>
      <c r="F21" s="41">
        <f>'01'!G21+'02'!G21+'03'!G21+'04'!G21+'05 ACPE'!G21+'05'!G21+'06'!G21+'07'!G21+'08'!G21+'09'!G21+'10'!G21+'11'!G21+'12'!G21+'18'!G21+'20'!G21+'25'!G21</f>
        <v>0</v>
      </c>
      <c r="G21" s="41">
        <f>'01'!H21+'02'!H21+'03'!H21+'04'!H21+'05 ACPE'!H21+'05'!H21+'06'!H21+'07'!H21+'08'!H21+'09'!H21+'10'!H21+'11'!H21+'12'!H21+'18'!H21+'20'!H21+'25'!H21</f>
        <v>0</v>
      </c>
      <c r="H21" s="5">
        <f>'01'!I21+'02'!I21+'03'!I21+'04'!I21+'05 ACPE'!I21+'05'!I21+'06'!I21+'07'!I21+'08'!I21+'09'!I21+'10'!I21+'11'!I21+'12'!I21+'18'!I21+'20'!I21+'25'!I21</f>
        <v>0</v>
      </c>
      <c r="I21" s="5">
        <f>'01'!J21+'02'!J21+'03'!J21+'04'!J21+'05 ACPE'!J21+'05'!J21+'06'!J21+'07'!J21+'08'!J21+'09'!J21+'10'!J21+'11'!J21+'12'!J21+'18'!J21+'20'!J21+'25'!J21</f>
        <v>0</v>
      </c>
      <c r="J21" s="41">
        <f>'01'!K21+'02'!K21+'03'!K21+'04'!K21+'05 ACPE'!K21+'05'!K21+'06'!K21+'07'!K21+'08'!K21+'09'!K21+'10'!K21+'11'!K21+'12'!K21+'18'!K21+'20'!K21+'25'!K21</f>
        <v>0</v>
      </c>
      <c r="K21" s="41">
        <f>'01'!L21+'02'!L21+'03'!L21+'04'!L21+'05 ACPE'!L21+'05'!L21+'06'!L21+'07'!L21+'08'!L21+'09'!L21+'10'!L21+'11'!L21+'12'!L21+'18'!L21+'20'!L21+'25'!L21</f>
        <v>0</v>
      </c>
      <c r="L21" s="5">
        <f>'01'!M21+'02'!M21+'03'!M21+'04'!M21+'05 ACPE'!M21+'05'!M21+'06'!M21+'07'!M21+'08'!M21+'09'!M21+'10'!M21+'11'!M21+'12'!M21+'18'!M21+'20'!M21+'25'!M21</f>
        <v>0</v>
      </c>
      <c r="M21" s="5">
        <f>'01'!N21+'02'!N21+'03'!N21+'04'!N21+'05 ACPE'!N21+'05'!N21+'06'!N21+'07'!N21+'08'!N21+'09'!N21+'10'!N21+'11'!N21+'12'!N21+'18'!N21+'20'!N21+'25'!N21</f>
        <v>0</v>
      </c>
      <c r="N21" s="41">
        <f>'01'!O21+'02'!O21+'03'!O21+'04'!O21+'05 ACPE'!O21+'05'!O21+'06'!O21+'07'!O21+'08'!O21+'09'!O21+'10'!O21+'11'!O21+'12'!O21+'18'!O21+'20'!O21+'25'!O21</f>
        <v>0</v>
      </c>
      <c r="O21" s="41">
        <f>'01'!P21+'02'!P21+'03'!P21+'04'!P21+'05 ACPE'!P21+'05'!P21+'06'!P21+'07'!P21+'08'!P21+'09'!P21+'10'!P21+'11'!P21+'12'!P21+'18'!P21+'20'!P21+'25'!P21</f>
        <v>0</v>
      </c>
      <c r="P21" s="5">
        <f>'01'!Q21+'02'!Q21+'03'!Q21+'04'!Q21+'05 ACPE'!Q21+'05'!Q21+'06'!Q21+'07'!Q21+'08'!Q21+'09'!Q21+'10'!Q21+'11'!Q21+'12'!Q21+'18'!Q21+'20'!Q21+'25'!Q21</f>
        <v>0</v>
      </c>
      <c r="Q21" s="5">
        <f>'01'!R21+'02'!R21+'03'!R21+'04'!R21+'05 ACPE'!R21+'05'!R21+'06'!R21+'07'!R21+'08'!R21+'09'!R21+'10'!R21+'11'!R21+'12'!R21+'18'!R21+'20'!R21+'25'!R21</f>
        <v>0</v>
      </c>
      <c r="R21" s="41">
        <f>'01'!S21+'02'!S21+'03'!S21+'04'!S21+'05 ACPE'!S21+'05'!S21+'06'!S21+'07'!S21+'08'!S21+'09'!S21+'10'!S21+'11'!S21+'12'!S21+'18'!S21+'20'!S21+'25'!S21</f>
        <v>0</v>
      </c>
      <c r="S21" s="41">
        <f>'01'!T21+'02'!T21+'03'!T21+'04'!T21+'05 ACPE'!T21+'05'!T21+'06'!T21+'07'!T21+'08'!T21+'09'!T21+'10'!T21+'11'!T21+'12'!T21+'18'!T21+'20'!T21+'25'!T21</f>
        <v>0</v>
      </c>
      <c r="T21" s="5">
        <f>'01'!U21+'02'!U21+'03'!U21+'04'!U21+'05 ACPE'!U21+'05'!U21+'06'!U21+'07'!U21+'08'!U21+'09'!U21+'10'!U21+'11'!U21+'12'!U21+'18'!U21+'20'!U21+'25'!U21</f>
        <v>0</v>
      </c>
      <c r="U21" s="5">
        <f>'01'!V21+'02'!V21+'03'!V21+'04'!V21+'05 ACPE'!V21+'05'!V21+'06'!V21+'07'!V21+'08'!V21+'09'!V21+'10'!V21+'11'!V21+'12'!V21+'18'!V21+'20'!V21+'25'!V21</f>
        <v>0</v>
      </c>
      <c r="V21" s="41">
        <f>'01'!W21+'02'!W21+'03'!W21+'04'!W21+'05 ACPE'!W21+'05'!W21+'06'!W21+'07'!W21+'08'!W21+'09'!W21+'10'!W21+'11'!W21+'12'!W21+'18'!W21+'20'!W21+'25'!W21</f>
        <v>0</v>
      </c>
      <c r="W21" s="41">
        <f>'01'!X21+'02'!X21+'03'!X21+'04'!X21+'05 ACPE'!X21+'05'!X21+'06'!X21+'07'!X21+'08'!X21+'09'!X21+'10'!X21+'11'!X21+'12'!X21+'18'!X21+'20'!X21+'25'!X21</f>
        <v>0</v>
      </c>
      <c r="X21" s="5">
        <f>'01'!Y21+'02'!Y21+'03'!Y21+'04'!Y21+'05 ACPE'!Y21+'05'!Y21+'06'!Y21+'07'!Y21+'08'!Y21+'09'!Y21+'10'!Y21+'11'!Y21+'12'!Y21+'18'!Y21+'20'!Y21+'25'!Y21</f>
        <v>0</v>
      </c>
      <c r="Y21" s="5">
        <f>'01'!Z21+'02'!Z21+'03'!Z21+'04'!Z21+'05 ACPE'!Z21+'05'!Z21+'06'!Z21+'07'!Z21+'08'!Z21+'09'!Z21+'10'!Z21+'11'!Z21+'12'!Z21+'18'!Z21+'20'!Z21+'25'!Z21</f>
        <v>0</v>
      </c>
      <c r="Z21" s="51">
        <f t="shared" ref="Z21:AA24" si="2">B21+D21+F21+H21+J21+L21+N21+P21+R21+T21+V21+X21</f>
        <v>0</v>
      </c>
      <c r="AA21" s="51">
        <f t="shared" si="2"/>
        <v>0</v>
      </c>
    </row>
    <row r="22" spans="1:29" x14ac:dyDescent="0.25">
      <c r="A22" s="76" t="s">
        <v>97</v>
      </c>
      <c r="B22" s="41">
        <f>'01'!C22+'02'!C22+'03'!C22+'04'!C22+'05 ACPE'!C22+'05'!C22+'06'!C22+'07'!C22+'08'!C22+'09'!C22+'10'!C22+'11'!C22+'12'!C22+'18'!C22+'20'!C22+'25'!C22</f>
        <v>109</v>
      </c>
      <c r="C22" s="41">
        <f>'01'!D22+'02'!D22+'03'!D22+'04'!D22+'05 ACPE'!D22+'05'!D22+'06'!D22+'07'!D22+'08'!D22+'09'!D22+'10'!D22+'11'!D22+'12'!D22+'18'!D22+'20'!D22+'25'!D22</f>
        <v>44103.25</v>
      </c>
      <c r="D22" s="5">
        <f>'01'!E22+'02'!E22+'03'!E22+'04'!E22+'05 ACPE'!E22+'05'!E22+'06'!E22+'07'!E22+'08'!E22+'09'!E22+'10'!E22+'11'!E22+'12'!E22+'18'!E22+'20'!E22+'25'!E22</f>
        <v>141</v>
      </c>
      <c r="E22" s="5">
        <f>'01'!F22+'02'!F22+'03'!F22+'04'!F22+'05 ACPE'!F22+'05'!F22+'06'!F22+'07'!F22+'08'!F22+'09'!F22+'10'!F22+'11'!F22+'12'!F22+'18'!F22+'20'!F22+'25'!F22</f>
        <v>62155.31</v>
      </c>
      <c r="F22" s="41">
        <f>'01'!G22+'02'!G22+'03'!G22+'04'!G22+'05 ACPE'!G22+'05'!G22+'06'!G22+'07'!G22+'08'!G22+'09'!G22+'10'!G22+'11'!G22+'12'!G22+'18'!G22+'20'!G22+'25'!G22</f>
        <v>145</v>
      </c>
      <c r="G22" s="41">
        <f>'01'!H22+'02'!H22+'03'!H22+'04'!H22+'05 ACPE'!H22+'05'!H22+'06'!H22+'07'!H22+'08'!H22+'09'!H22+'10'!H22+'11'!H22+'12'!H22+'18'!H22+'20'!H22+'25'!H22</f>
        <v>56444.549999999996</v>
      </c>
      <c r="H22" s="5">
        <f>'01'!I22+'02'!I22+'03'!I22+'04'!I22+'05 ACPE'!I22+'05'!I22+'06'!I22+'07'!I22+'08'!I22+'09'!I22+'10'!I22+'11'!I22+'12'!I22+'18'!I22+'20'!I22+'25'!I22</f>
        <v>91</v>
      </c>
      <c r="I22" s="5">
        <f>'01'!J22+'02'!J22+'03'!J22+'04'!J22+'05 ACPE'!J22+'05'!J22+'06'!J22+'07'!J22+'08'!J22+'09'!J22+'10'!J22+'11'!J22+'12'!J22+'18'!J22+'20'!J22+'25'!J22</f>
        <v>32948.410000000003</v>
      </c>
      <c r="J22" s="41">
        <f>'01'!K22+'02'!K22+'03'!K22+'04'!K22+'05 ACPE'!K22+'05'!K22+'06'!K22+'07'!K22+'08'!K22+'09'!K22+'10'!K22+'11'!K22+'12'!K22+'18'!K22+'20'!K22+'25'!K22</f>
        <v>78</v>
      </c>
      <c r="K22" s="41">
        <f>'01'!L22+'02'!L22+'03'!L22+'04'!L22+'05 ACPE'!L22+'05'!L22+'06'!L22+'07'!L22+'08'!L22+'09'!L22+'10'!L22+'11'!L22+'12'!L22+'18'!L22+'20'!L22+'25'!L22</f>
        <v>33717.1</v>
      </c>
      <c r="L22" s="5">
        <f>'01'!M22+'02'!M22+'03'!M22+'04'!M22+'05 ACPE'!M22+'05'!M22+'06'!M22+'07'!M22+'08'!M22+'09'!M22+'10'!M22+'11'!M22+'12'!M22+'18'!M22+'20'!M22+'25'!M22</f>
        <v>79</v>
      </c>
      <c r="M22" s="5">
        <f>'01'!N22+'02'!N22+'03'!N22+'04'!N22+'05 ACPE'!N22+'05'!N22+'06'!N22+'07'!N22+'08'!N22+'09'!N22+'10'!N22+'11'!N22+'12'!N22+'18'!N22+'20'!N22+'25'!N22</f>
        <v>30692.03</v>
      </c>
      <c r="N22" s="41">
        <f>'01'!O22+'02'!O22+'03'!O22+'04'!O22+'05 ACPE'!O22+'05'!O22+'06'!O22+'07'!O22+'08'!O22+'09'!O22+'10'!O22+'11'!O22+'12'!O22+'18'!O22+'20'!O22+'25'!O22</f>
        <v>151</v>
      </c>
      <c r="O22" s="41">
        <f>'01'!P22+'02'!P22+'03'!P22+'04'!P22+'05 ACPE'!P22+'05'!P22+'06'!P22+'07'!P22+'08'!P22+'09'!P22+'10'!P22+'11'!P22+'12'!P22+'18'!P22+'20'!P22+'25'!P22</f>
        <v>65119.470000000008</v>
      </c>
      <c r="P22" s="5">
        <f>'01'!Q22+'02'!Q22+'03'!Q22+'04'!Q22+'05 ACPE'!Q22+'05'!Q22+'06'!Q22+'07'!Q22+'08'!Q22+'09'!Q22+'10'!Q22+'11'!Q22+'12'!Q22+'18'!Q22+'20'!Q22+'25'!Q22</f>
        <v>124</v>
      </c>
      <c r="Q22" s="5">
        <f>'01'!R22+'02'!R22+'03'!R22+'04'!R22+'05 ACPE'!R22+'05'!R22+'06'!R22+'07'!R22+'08'!R22+'09'!R22+'10'!R22+'11'!R22+'12'!R22+'18'!R22+'20'!R22+'25'!R22</f>
        <v>57034.26999999999</v>
      </c>
      <c r="R22" s="41">
        <f>'01'!S22+'02'!S22+'03'!S22+'04'!S22+'05 ACPE'!S22+'05'!S22+'06'!S22+'07'!S22+'08'!S22+'09'!S22+'10'!S22+'11'!S22+'12'!S22+'18'!S22+'20'!S22+'25'!S22</f>
        <v>144</v>
      </c>
      <c r="S22" s="41">
        <f>'01'!T22+'02'!T22+'03'!T22+'04'!T22+'05 ACPE'!T22+'05'!T22+'06'!T22+'07'!T22+'08'!T22+'09'!T22+'10'!T22+'11'!T22+'12'!T22+'18'!T22+'20'!T22+'25'!T22</f>
        <v>65677.95</v>
      </c>
      <c r="T22" s="5">
        <f>'01'!U22+'02'!U22+'03'!U22+'04'!U22+'05 ACPE'!U22+'05'!U22+'06'!U22+'07'!U22+'08'!U22+'09'!U22+'10'!U22+'11'!U22+'12'!U22+'18'!U22+'20'!U22+'25'!U22</f>
        <v>138</v>
      </c>
      <c r="U22" s="5">
        <f>'01'!V22+'02'!V22+'03'!V22+'04'!V22+'05 ACPE'!V22+'05'!V22+'06'!V22+'07'!V22+'08'!V22+'09'!V22+'10'!V22+'11'!V22+'12'!V22+'18'!V22+'20'!V22+'25'!V22</f>
        <v>55375.75</v>
      </c>
      <c r="V22" s="41">
        <f>'01'!W22+'02'!W22+'03'!W22+'04'!W22+'05 ACPE'!W22+'05'!W22+'06'!W22+'07'!W22+'08'!W22+'09'!W22+'10'!W22+'11'!W22+'12'!W22+'18'!W22+'20'!W22+'25'!W22</f>
        <v>125</v>
      </c>
      <c r="W22" s="41">
        <f>'01'!X22+'02'!X22+'03'!X22+'04'!X22+'05 ACPE'!X22+'05'!X22+'06'!X22+'07'!X22+'08'!X22+'09'!X22+'10'!X22+'11'!X22+'12'!X22+'18'!X22+'20'!X22+'25'!X22</f>
        <v>59510.369999999988</v>
      </c>
      <c r="X22" s="5">
        <f>'01'!Y22+'02'!Y22+'03'!Y22+'04'!Y22+'05 ACPE'!Y22+'05'!Y22+'06'!Y22+'07'!Y22+'08'!Y22+'09'!Y22+'10'!Y22+'11'!Y22+'12'!Y22+'18'!Y22+'20'!Y22+'25'!Y22</f>
        <v>109</v>
      </c>
      <c r="Y22" s="5">
        <f>'01'!Z22+'02'!Z22+'03'!Z22+'04'!Z22+'05 ACPE'!Z22+'05'!Z22+'06'!Z22+'07'!Z22+'08'!Z22+'09'!Z22+'10'!Z22+'11'!Z22+'12'!Z22+'18'!Z22+'20'!Z22+'25'!Z22</f>
        <v>48718.12999999999</v>
      </c>
      <c r="Z22" s="51">
        <f t="shared" si="2"/>
        <v>1434</v>
      </c>
      <c r="AA22" s="51">
        <f t="shared" si="2"/>
        <v>611496.59</v>
      </c>
    </row>
    <row r="23" spans="1:29" x14ac:dyDescent="0.25">
      <c r="A23" s="76" t="s">
        <v>98</v>
      </c>
      <c r="B23" s="41">
        <f>'01'!C23+'02'!C23+'03'!C23+'04'!C23+'05 ACPE'!C23+'05'!C23+'06'!C23+'07'!C23+'08'!C23+'09'!C23+'10'!C23+'11'!C23+'12'!C23+'18'!C23+'20'!C23+'25'!C23</f>
        <v>35</v>
      </c>
      <c r="C23" s="41">
        <f>'01'!D23+'02'!D23+'03'!D23+'04'!D23+'05 ACPE'!D23+'05'!D23+'06'!D23+'07'!D23+'08'!D23+'09'!D23+'10'!D23+'11'!D23+'12'!D23+'18'!D23+'20'!D23+'25'!D23</f>
        <v>16004.19</v>
      </c>
      <c r="D23" s="5">
        <f>'01'!E23+'02'!E23+'03'!E23+'04'!E23+'05 ACPE'!E23+'05'!E23+'06'!E23+'07'!E23+'08'!E23+'09'!E23+'10'!E23+'11'!E23+'12'!E23+'18'!E23+'20'!E23+'25'!E23</f>
        <v>46</v>
      </c>
      <c r="E23" s="5">
        <f>'01'!F23+'02'!F23+'03'!F23+'04'!F23+'05 ACPE'!F23+'05'!F23+'06'!F23+'07'!F23+'08'!F23+'09'!F23+'10'!F23+'11'!F23+'12'!F23+'18'!F23+'20'!F23+'25'!F23</f>
        <v>16444.61</v>
      </c>
      <c r="F23" s="41">
        <f>'01'!G23+'02'!G23+'03'!G23+'04'!G23+'05 ACPE'!G23+'05'!G23+'06'!G23+'07'!G23+'08'!G23+'09'!G23+'10'!G23+'11'!G23+'12'!G23+'18'!G23+'20'!G23+'25'!G23</f>
        <v>26</v>
      </c>
      <c r="G23" s="41">
        <f>'01'!H23+'02'!H23+'03'!H23+'04'!H23+'05 ACPE'!H23+'05'!H23+'06'!H23+'07'!H23+'08'!H23+'09'!H23+'10'!H23+'11'!H23+'12'!H23+'18'!H23+'20'!H23+'25'!H23</f>
        <v>9344.59</v>
      </c>
      <c r="H23" s="5">
        <f>'01'!I23+'02'!I23+'03'!I23+'04'!I23+'05 ACPE'!I23+'05'!I23+'06'!I23+'07'!I23+'08'!I23+'09'!I23+'10'!I23+'11'!I23+'12'!I23+'18'!I23+'20'!I23+'25'!I23</f>
        <v>16</v>
      </c>
      <c r="I23" s="5">
        <f>'01'!J23+'02'!J23+'03'!J23+'04'!J23+'05 ACPE'!J23+'05'!J23+'06'!J23+'07'!J23+'08'!J23+'09'!J23+'10'!J23+'11'!J23+'12'!J23+'18'!J23+'20'!J23+'25'!J23</f>
        <v>7047.47</v>
      </c>
      <c r="J23" s="41">
        <f>'01'!K23+'02'!K23+'03'!K23+'04'!K23+'05 ACPE'!K23+'05'!K23+'06'!K23+'07'!K23+'08'!K23+'09'!K23+'10'!K23+'11'!K23+'12'!K23+'18'!K23+'20'!K23+'25'!K23</f>
        <v>31</v>
      </c>
      <c r="K23" s="41">
        <f>'01'!L23+'02'!L23+'03'!L23+'04'!L23+'05 ACPE'!L23+'05'!L23+'06'!L23+'07'!L23+'08'!L23+'09'!L23+'10'!L23+'11'!L23+'12'!L23+'18'!L23+'20'!L23+'25'!L23</f>
        <v>9536.0499999999993</v>
      </c>
      <c r="L23" s="5">
        <f>'01'!M23+'02'!M23+'03'!M23+'04'!M23+'05 ACPE'!M23+'05'!M23+'06'!M23+'07'!M23+'08'!M23+'09'!M23+'10'!M23+'11'!M23+'12'!M23+'18'!M23+'20'!M23+'25'!M23</f>
        <v>20</v>
      </c>
      <c r="M23" s="5">
        <f>'01'!N23+'02'!N23+'03'!N23+'04'!N23+'05 ACPE'!N23+'05'!N23+'06'!N23+'07'!N23+'08'!N23+'09'!N23+'10'!N23+'11'!N23+'12'!N23+'18'!N23+'20'!N23+'25'!N23</f>
        <v>5525.15</v>
      </c>
      <c r="N23" s="41">
        <f>'01'!O23+'02'!O23+'03'!O23+'04'!O23+'05 ACPE'!O23+'05'!O23+'06'!O23+'07'!O23+'08'!O23+'09'!O23+'10'!O23+'11'!O23+'12'!O23+'18'!O23+'20'!O23+'25'!O23</f>
        <v>50</v>
      </c>
      <c r="O23" s="41">
        <f>'01'!P23+'02'!P23+'03'!P23+'04'!P23+'05 ACPE'!P23+'05'!P23+'06'!P23+'07'!P23+'08'!P23+'09'!P23+'10'!P23+'11'!P23+'12'!P23+'18'!P23+'20'!P23+'25'!P23</f>
        <v>17731.059999999998</v>
      </c>
      <c r="P23" s="5">
        <f>'01'!Q23+'02'!Q23+'03'!Q23+'04'!Q23+'05 ACPE'!Q23+'05'!Q23+'06'!Q23+'07'!Q23+'08'!Q23+'09'!Q23+'10'!Q23+'11'!Q23+'12'!Q23+'18'!Q23+'20'!Q23+'25'!Q23</f>
        <v>54</v>
      </c>
      <c r="Q23" s="5">
        <f>'01'!R23+'02'!R23+'03'!R23+'04'!R23+'05 ACPE'!R23+'05'!R23+'06'!R23+'07'!R23+'08'!R23+'09'!R23+'10'!R23+'11'!R23+'12'!R23+'18'!R23+'20'!R23+'25'!R23</f>
        <v>20848.23</v>
      </c>
      <c r="R23" s="41">
        <f>'01'!S23+'02'!S23+'03'!S23+'04'!S23+'05 ACPE'!S23+'05'!S23+'06'!S23+'07'!S23+'08'!S23+'09'!S23+'10'!S23+'11'!S23+'12'!S23+'18'!S23+'20'!S23+'25'!S23</f>
        <v>57</v>
      </c>
      <c r="S23" s="41">
        <f>'01'!T23+'02'!T23+'03'!T23+'04'!T23+'05 ACPE'!T23+'05'!T23+'06'!T23+'07'!T23+'08'!T23+'09'!T23+'10'!T23+'11'!T23+'12'!T23+'18'!T23+'20'!T23+'25'!T23</f>
        <v>23048.75</v>
      </c>
      <c r="T23" s="5">
        <f>'01'!U23+'02'!U23+'03'!U23+'04'!U23+'05 ACPE'!U23+'05'!U23+'06'!U23+'07'!U23+'08'!U23+'09'!U23+'10'!U23+'11'!U23+'12'!U23+'18'!U23+'20'!U23+'25'!U23</f>
        <v>66</v>
      </c>
      <c r="U23" s="5">
        <f>'01'!V23+'02'!V23+'03'!V23+'04'!V23+'05 ACPE'!V23+'05'!V23+'06'!V23+'07'!V23+'08'!V23+'09'!V23+'10'!V23+'11'!V23+'12'!V23+'18'!V23+'20'!V23+'25'!V23</f>
        <v>25161.85</v>
      </c>
      <c r="V23" s="41">
        <f>'01'!W23+'02'!W23+'03'!W23+'04'!W23+'05 ACPE'!W23+'05'!W23+'06'!W23+'07'!W23+'08'!W23+'09'!W23+'10'!W23+'11'!W23+'12'!W23+'18'!W23+'20'!W23+'25'!W23</f>
        <v>46</v>
      </c>
      <c r="W23" s="41">
        <f>'01'!X23+'02'!X23+'03'!X23+'04'!X23+'05 ACPE'!X23+'05'!X23+'06'!X23+'07'!X23+'08'!X23+'09'!X23+'10'!X23+'11'!X23+'12'!X23+'18'!X23+'20'!X23+'25'!X23</f>
        <v>23345.519999999997</v>
      </c>
      <c r="X23" s="5">
        <f>'01'!Y23+'02'!Y23+'03'!Y23+'04'!Y23+'05 ACPE'!Y23+'05'!Y23+'06'!Y23+'07'!Y23+'08'!Y23+'09'!Y23+'10'!Y23+'11'!Y23+'12'!Y23+'18'!Y23+'20'!Y23+'25'!Y23</f>
        <v>50</v>
      </c>
      <c r="Y23" s="5">
        <f>'01'!Z23+'02'!Z23+'03'!Z23+'04'!Z23+'05 ACPE'!Z23+'05'!Z23+'06'!Z23+'07'!Z23+'08'!Z23+'09'!Z23+'10'!Z23+'11'!Z23+'12'!Z23+'18'!Z23+'20'!Z23+'25'!Z23</f>
        <v>19727.47</v>
      </c>
      <c r="Z23" s="51">
        <f t="shared" si="2"/>
        <v>497</v>
      </c>
      <c r="AA23" s="51">
        <f t="shared" si="2"/>
        <v>193764.93999999997</v>
      </c>
    </row>
    <row r="24" spans="1:29" x14ac:dyDescent="0.25">
      <c r="A24" s="76" t="s">
        <v>99</v>
      </c>
      <c r="B24" s="41">
        <f>'01'!C24+'02'!C24+'03'!C24+'04'!C24+'05 ACPE'!C24+'05'!C24+'06'!C24+'07'!C24+'08'!C24+'09'!C24+'10'!C24+'11'!C24+'12'!C24+'18'!C24+'20'!C24+'25'!C24</f>
        <v>12</v>
      </c>
      <c r="C24" s="41">
        <f>'01'!D24+'02'!D24+'03'!D24+'04'!D24+'05 ACPE'!D24+'05'!D24+'06'!D24+'07'!D24+'08'!D24+'09'!D24+'10'!D24+'11'!D24+'12'!D24+'18'!D24+'20'!D24+'25'!D24</f>
        <v>6796.0899999999992</v>
      </c>
      <c r="D24" s="5">
        <f>'01'!E24+'02'!E24+'03'!E24+'04'!E24+'05 ACPE'!E24+'05'!E24+'06'!E24+'07'!E24+'08'!E24+'09'!E24+'10'!E24+'11'!E24+'12'!E24+'18'!E24+'20'!E24+'25'!E24</f>
        <v>12</v>
      </c>
      <c r="E24" s="5">
        <f>'01'!F24+'02'!F24+'03'!F24+'04'!F24+'05 ACPE'!F24+'05'!F24+'06'!F24+'07'!F24+'08'!F24+'09'!F24+'10'!F24+'11'!F24+'12'!F24+'18'!F24+'20'!F24+'25'!F24</f>
        <v>5178.880000000001</v>
      </c>
      <c r="F24" s="41">
        <f>'01'!G24+'02'!G24+'03'!G24+'04'!G24+'05 ACPE'!G24+'05'!G24+'06'!G24+'07'!G24+'08'!G24+'09'!G24+'10'!G24+'11'!G24+'12'!G24+'18'!G24+'20'!G24+'25'!G24</f>
        <v>10</v>
      </c>
      <c r="G24" s="41">
        <f>'01'!H24+'02'!H24+'03'!H24+'04'!H24+'05 ACPE'!H24+'05'!H24+'06'!H24+'07'!H24+'08'!H24+'09'!H24+'10'!H24+'11'!H24+'12'!H24+'18'!H24+'20'!H24+'25'!H24</f>
        <v>2723.6800000000003</v>
      </c>
      <c r="H24" s="5">
        <f>'01'!I24+'02'!I24+'03'!I24+'04'!I24+'05 ACPE'!I24+'05'!I24+'06'!I24+'07'!I24+'08'!I24+'09'!I24+'10'!I24+'11'!I24+'12'!I24+'18'!I24+'20'!I24+'25'!I24</f>
        <v>5</v>
      </c>
      <c r="I24" s="5">
        <f>'01'!J24+'02'!J24+'03'!J24+'04'!J24+'05 ACPE'!J24+'05'!J24+'06'!J24+'07'!J24+'08'!J24+'09'!J24+'10'!J24+'11'!J24+'12'!J24+'18'!J24+'20'!J24+'25'!J24</f>
        <v>2816.8500000000004</v>
      </c>
      <c r="J24" s="41">
        <f>'01'!K24+'02'!K24+'03'!K24+'04'!K24+'05 ACPE'!K24+'05'!K24+'06'!K24+'07'!K24+'08'!K24+'09'!K24+'10'!K24+'11'!K24+'12'!K24+'18'!K24+'20'!K24+'25'!K24</f>
        <v>6</v>
      </c>
      <c r="K24" s="41">
        <f>'01'!L24+'02'!L24+'03'!L24+'04'!L24+'05 ACPE'!L24+'05'!L24+'06'!L24+'07'!L24+'08'!L24+'09'!L24+'10'!L24+'11'!L24+'12'!L24+'18'!L24+'20'!L24+'25'!L24</f>
        <v>2588.94</v>
      </c>
      <c r="L24" s="5">
        <f>'01'!M24+'02'!M24+'03'!M24+'04'!M24+'05 ACPE'!M24+'05'!M24+'06'!M24+'07'!M24+'08'!M24+'09'!M24+'10'!M24+'11'!M24+'12'!M24+'18'!M24+'20'!M24+'25'!M24</f>
        <v>10</v>
      </c>
      <c r="M24" s="5">
        <f>'01'!N24+'02'!N24+'03'!N24+'04'!N24+'05 ACPE'!N24+'05'!N24+'06'!N24+'07'!N24+'08'!N24+'09'!N24+'10'!N24+'11'!N24+'12'!N24+'18'!N24+'20'!N24+'25'!N24</f>
        <v>2841.87</v>
      </c>
      <c r="N24" s="41">
        <f>'01'!O24+'02'!O24+'03'!O24+'04'!O24+'05 ACPE'!O24+'05'!O24+'06'!O24+'07'!O24+'08'!O24+'09'!O24+'10'!O24+'11'!O24+'12'!O24+'18'!O24+'20'!O24+'25'!O24</f>
        <v>15</v>
      </c>
      <c r="O24" s="41">
        <f>'01'!P24+'02'!P24+'03'!P24+'04'!P24+'05 ACPE'!P24+'05'!P24+'06'!P24+'07'!P24+'08'!P24+'09'!P24+'10'!P24+'11'!P24+'12'!P24+'18'!P24+'20'!P24+'25'!P24</f>
        <v>7291.45</v>
      </c>
      <c r="P24" s="5">
        <f>'01'!Q24+'02'!Q24+'03'!Q24+'04'!Q24+'05 ACPE'!Q24+'05'!Q24+'06'!Q24+'07'!Q24+'08'!Q24+'09'!Q24+'10'!Q24+'11'!Q24+'12'!Q24+'18'!Q24+'20'!Q24+'25'!Q24</f>
        <v>9</v>
      </c>
      <c r="Q24" s="5">
        <f>'01'!R24+'02'!R24+'03'!R24+'04'!R24+'05 ACPE'!R24+'05'!R24+'06'!R24+'07'!R24+'08'!R24+'09'!R24+'10'!R24+'11'!R24+'12'!R24+'18'!R24+'20'!R24+'25'!R24</f>
        <v>5972.4000000000015</v>
      </c>
      <c r="R24" s="41">
        <f>'01'!S24+'02'!S24+'03'!S24+'04'!S24+'05 ACPE'!S24+'05'!S24+'06'!S24+'07'!S24+'08'!S24+'09'!S24+'10'!S24+'11'!S24+'12'!S24+'18'!S24+'20'!S24+'25'!S24</f>
        <v>16</v>
      </c>
      <c r="S24" s="41">
        <f>'01'!T24+'02'!T24+'03'!T24+'04'!T24+'05 ACPE'!T24+'05'!T24+'06'!T24+'07'!T24+'08'!T24+'09'!T24+'10'!T24+'11'!T24+'12'!T24+'18'!T24+'20'!T24+'25'!T24</f>
        <v>7072.81</v>
      </c>
      <c r="T24" s="5">
        <f>'01'!U24+'02'!U24+'03'!U24+'04'!U24+'05 ACPE'!U24+'05'!U24+'06'!U24+'07'!U24+'08'!U24+'09'!U24+'10'!U24+'11'!U24+'12'!U24+'18'!U24+'20'!U24+'25'!U24</f>
        <v>12</v>
      </c>
      <c r="U24" s="5">
        <f>'01'!V24+'02'!V24+'03'!V24+'04'!V24+'05 ACPE'!V24+'05'!V24+'06'!V24+'07'!V24+'08'!V24+'09'!V24+'10'!V24+'11'!V24+'12'!V24+'18'!V24+'20'!V24+'25'!V24</f>
        <v>5071.2400000000007</v>
      </c>
      <c r="V24" s="41">
        <f>'01'!W24+'02'!W24+'03'!W24+'04'!W24+'05 ACPE'!W24+'05'!W24+'06'!W24+'07'!W24+'08'!W24+'09'!W24+'10'!W24+'11'!W24+'12'!W24+'18'!W24+'20'!W24+'25'!W24</f>
        <v>11</v>
      </c>
      <c r="W24" s="41">
        <f>'01'!X24+'02'!X24+'03'!X24+'04'!X24+'05 ACPE'!X24+'05'!X24+'06'!X24+'07'!X24+'08'!X24+'09'!X24+'10'!X24+'11'!X24+'12'!X24+'18'!X24+'20'!X24+'25'!X24</f>
        <v>5388.5999999999995</v>
      </c>
      <c r="X24" s="5">
        <f>'01'!Y24+'02'!Y24+'03'!Y24+'04'!Y24+'05 ACPE'!Y24+'05'!Y24+'06'!Y24+'07'!Y24+'08'!Y24+'09'!Y24+'10'!Y24+'11'!Y24+'12'!Y24+'18'!Y24+'20'!Y24+'25'!Y24</f>
        <v>16</v>
      </c>
      <c r="Y24" s="5">
        <f>'01'!Z24+'02'!Z24+'03'!Z24+'04'!Z24+'05 ACPE'!Z24+'05'!Z24+'06'!Z24+'07'!Z24+'08'!Z24+'09'!Z24+'10'!Z24+'11'!Z24+'12'!Z24+'18'!Z24+'20'!Z24+'25'!Z24</f>
        <v>5803.74</v>
      </c>
      <c r="Z24" s="51">
        <f t="shared" si="2"/>
        <v>134</v>
      </c>
      <c r="AA24" s="51">
        <f t="shared" si="2"/>
        <v>59546.549999999996</v>
      </c>
    </row>
    <row r="25" spans="1:29" ht="13.8" thickBot="1" x14ac:dyDescent="0.3">
      <c r="A25" s="34" t="s">
        <v>79</v>
      </c>
      <c r="B25" s="45">
        <f t="shared" ref="B25:AA25" si="3">SUM(B19:B24)</f>
        <v>157</v>
      </c>
      <c r="C25" s="46">
        <f t="shared" si="3"/>
        <v>67006.59</v>
      </c>
      <c r="D25" s="66">
        <f t="shared" si="3"/>
        <v>357</v>
      </c>
      <c r="E25" s="120">
        <f t="shared" si="3"/>
        <v>90870.59</v>
      </c>
      <c r="F25" s="45">
        <f t="shared" si="3"/>
        <v>274</v>
      </c>
      <c r="G25" s="46">
        <f t="shared" si="3"/>
        <v>76558.739999999991</v>
      </c>
      <c r="H25" s="66">
        <f t="shared" si="3"/>
        <v>153</v>
      </c>
      <c r="I25" s="120">
        <f t="shared" si="3"/>
        <v>45688.43</v>
      </c>
      <c r="J25" s="45">
        <f t="shared" si="3"/>
        <v>151</v>
      </c>
      <c r="K25" s="46">
        <f t="shared" si="3"/>
        <v>49033.289999999994</v>
      </c>
      <c r="L25" s="66">
        <f t="shared" si="3"/>
        <v>148</v>
      </c>
      <c r="M25" s="120">
        <f t="shared" si="3"/>
        <v>45002.05</v>
      </c>
      <c r="N25" s="45">
        <f t="shared" si="3"/>
        <v>267</v>
      </c>
      <c r="O25" s="46">
        <f t="shared" si="3"/>
        <v>93905.89</v>
      </c>
      <c r="P25" s="66">
        <f t="shared" si="3"/>
        <v>218</v>
      </c>
      <c r="Q25" s="120">
        <f t="shared" si="3"/>
        <v>84902.34</v>
      </c>
      <c r="R25" s="45">
        <f t="shared" si="3"/>
        <v>273</v>
      </c>
      <c r="S25" s="46">
        <f t="shared" si="3"/>
        <v>99863.39</v>
      </c>
      <c r="T25" s="66">
        <f t="shared" si="3"/>
        <v>241</v>
      </c>
      <c r="U25" s="120">
        <f t="shared" si="3"/>
        <v>92865.8</v>
      </c>
      <c r="V25" s="45">
        <f t="shared" si="3"/>
        <v>230</v>
      </c>
      <c r="W25" s="46">
        <f t="shared" si="3"/>
        <v>90447.689999999988</v>
      </c>
      <c r="X25" s="66">
        <f t="shared" si="3"/>
        <v>175</v>
      </c>
      <c r="Y25" s="120">
        <f t="shared" si="3"/>
        <v>74249.34</v>
      </c>
      <c r="Z25" s="53">
        <f t="shared" si="3"/>
        <v>2644</v>
      </c>
      <c r="AA25" s="54">
        <f t="shared" si="3"/>
        <v>910394.1399999999</v>
      </c>
    </row>
    <row r="26" spans="1:29" ht="13.8" thickTop="1" x14ac:dyDescent="0.25">
      <c r="A26" s="36"/>
      <c r="B26" s="41"/>
      <c r="C26" s="41"/>
      <c r="D26" s="5"/>
      <c r="E26" s="5"/>
      <c r="F26" s="41"/>
      <c r="G26" s="41"/>
      <c r="H26" s="5"/>
      <c r="I26" s="5"/>
      <c r="J26" s="41"/>
      <c r="K26" s="41"/>
      <c r="L26" s="5"/>
      <c r="M26" s="5"/>
      <c r="N26" s="41"/>
      <c r="O26" s="41"/>
      <c r="P26" s="5"/>
      <c r="Q26" s="5"/>
      <c r="R26" s="41"/>
      <c r="S26" s="41"/>
      <c r="T26" s="5"/>
      <c r="U26" s="5"/>
      <c r="V26" s="41"/>
      <c r="W26" s="41"/>
      <c r="X26" s="5"/>
      <c r="Y26" s="5"/>
      <c r="Z26" s="51"/>
      <c r="AA26" s="51"/>
    </row>
    <row r="27" spans="1:29" ht="12.75" customHeight="1" x14ac:dyDescent="0.25">
      <c r="A27" s="36" t="s">
        <v>102</v>
      </c>
      <c r="B27" s="44">
        <f t="shared" ref="B27:AA27" si="4">B16+B25</f>
        <v>3487</v>
      </c>
      <c r="C27" s="57">
        <f t="shared" si="4"/>
        <v>199040.42999999996</v>
      </c>
      <c r="D27" s="37">
        <f t="shared" si="4"/>
        <v>3867</v>
      </c>
      <c r="E27" s="71">
        <f t="shared" si="4"/>
        <v>234675.27</v>
      </c>
      <c r="F27" s="44">
        <f t="shared" si="4"/>
        <v>2927</v>
      </c>
      <c r="G27" s="57">
        <f t="shared" si="4"/>
        <v>189838.81</v>
      </c>
      <c r="H27" s="37">
        <f t="shared" si="4"/>
        <v>2486</v>
      </c>
      <c r="I27" s="71">
        <f t="shared" si="4"/>
        <v>156770.81</v>
      </c>
      <c r="J27" s="44">
        <f t="shared" si="4"/>
        <v>2392</v>
      </c>
      <c r="K27" s="57">
        <f t="shared" si="4"/>
        <v>147538.15000000002</v>
      </c>
      <c r="L27" s="37">
        <f t="shared" si="4"/>
        <v>2044</v>
      </c>
      <c r="M27" s="71">
        <f t="shared" si="4"/>
        <v>134917.45000000001</v>
      </c>
      <c r="N27" s="44">
        <f t="shared" si="4"/>
        <v>3109</v>
      </c>
      <c r="O27" s="57">
        <f t="shared" si="4"/>
        <v>209433.12</v>
      </c>
      <c r="P27" s="37">
        <f t="shared" si="4"/>
        <v>2735</v>
      </c>
      <c r="Q27" s="71">
        <f t="shared" si="4"/>
        <v>183242.37</v>
      </c>
      <c r="R27" s="44">
        <f t="shared" si="4"/>
        <v>3237</v>
      </c>
      <c r="S27" s="57">
        <f t="shared" si="4"/>
        <v>214710.5</v>
      </c>
      <c r="T27" s="37">
        <f t="shared" si="4"/>
        <v>3311</v>
      </c>
      <c r="U27" s="71">
        <f t="shared" si="4"/>
        <v>213796.56</v>
      </c>
      <c r="V27" s="44">
        <f t="shared" si="4"/>
        <v>2997</v>
      </c>
      <c r="W27" s="57">
        <f t="shared" si="4"/>
        <v>201288.75</v>
      </c>
      <c r="X27" s="37">
        <f t="shared" si="4"/>
        <v>2712</v>
      </c>
      <c r="Y27" s="71">
        <f t="shared" si="4"/>
        <v>178825.75</v>
      </c>
      <c r="Z27" s="56">
        <f t="shared" si="4"/>
        <v>35304</v>
      </c>
      <c r="AA27" s="59">
        <f t="shared" si="4"/>
        <v>2264077.9699999997</v>
      </c>
    </row>
    <row r="28" spans="1:29" ht="12.75" customHeight="1" x14ac:dyDescent="0.25">
      <c r="A28" s="36"/>
      <c r="B28" s="44"/>
      <c r="C28" s="57"/>
      <c r="D28" s="37"/>
      <c r="E28" s="71"/>
      <c r="F28" s="44"/>
      <c r="G28" s="57"/>
      <c r="H28" s="37"/>
      <c r="I28" s="71"/>
      <c r="J28" s="44"/>
      <c r="K28" s="57"/>
      <c r="L28" s="37"/>
      <c r="M28" s="71"/>
      <c r="N28" s="44"/>
      <c r="O28" s="57"/>
      <c r="P28" s="37"/>
      <c r="Q28" s="71"/>
      <c r="R28" s="44"/>
      <c r="S28" s="57"/>
      <c r="T28" s="37"/>
      <c r="U28" s="71"/>
      <c r="V28" s="44"/>
      <c r="W28" s="57"/>
      <c r="X28" s="37"/>
      <c r="Y28" s="71"/>
      <c r="Z28" s="56"/>
      <c r="AA28" s="59"/>
    </row>
    <row r="29" spans="1:29" ht="13.5" customHeight="1" x14ac:dyDescent="0.25">
      <c r="A29" s="36" t="s">
        <v>81</v>
      </c>
      <c r="B29" s="89"/>
      <c r="C29" s="57">
        <f>'01'!D29+'02'!D29+'03'!D29+'04'!D29+'05 ACPE'!D29+'05'!D29+'06'!D29+'07'!D29+'08'!D29+'09'!D29+'10'!D29+'11'!D29+'12'!D29+'18'!D29+'20'!D29+'25'!D29</f>
        <v>1876281.1699999997</v>
      </c>
      <c r="D29" s="90"/>
      <c r="E29" s="71">
        <f>'01'!F29+'02'!F29+'03'!F29+'04'!F29+'05 ACPE'!F29+'05'!F29+'06'!F29+'07'!F29+'08'!F29+'09'!F29+'10'!F29+'11'!F29+'12'!F29+'18'!F29+'20'!F29+'25'!F29</f>
        <v>2167096.85</v>
      </c>
      <c r="F29" s="85"/>
      <c r="G29" s="57">
        <f>'01'!H29+'02'!H29+'03'!H29+'04'!H29+'05 ACPE'!H29+'05'!H29+'06'!H29+'07'!H29+'08'!H29+'09'!H29+'10'!H29+'11'!H29+'12'!H29+'18'!H29+'20'!H29+'25'!H29</f>
        <v>1647044.2499999998</v>
      </c>
      <c r="H29" s="87"/>
      <c r="I29" s="71">
        <f>'01'!J29+'02'!J29+'03'!J29+'04'!J29+'05 ACPE'!J29+'05'!J29+'06'!J29+'07'!J29+'08'!J29+'09'!J29+'10'!J29+'11'!J29+'12'!J29+'18'!J29+'20'!J29+'25'!J29</f>
        <v>1602090.2199999997</v>
      </c>
      <c r="J29" s="85"/>
      <c r="K29" s="57">
        <f>'01'!L29+'02'!L29+'03'!L29+'04'!L29+'05 ACPE'!L29+'05'!L29+'06'!L29+'07'!L29+'08'!L29+'09'!L29+'10'!L29+'11'!L29+'12'!L29+'18'!L29+'20'!L29+'25'!L29</f>
        <v>1248357.18</v>
      </c>
      <c r="L29" s="87"/>
      <c r="M29" s="71">
        <f>'01'!N29+'02'!N29+'03'!N29+'04'!N29+'05 ACPE'!N29+'05'!N29+'06'!N29+'07'!N29+'08'!N29+'09'!N29+'10'!N29+'11'!N29+'12'!N29+'18'!N29+'20'!N29+'25'!N29</f>
        <v>1075289.19</v>
      </c>
      <c r="N29" s="85"/>
      <c r="O29" s="57">
        <f>'01'!P29+'02'!P29+'03'!P29+'04'!P29+'05 ACPE'!P29+'05'!P29+'06'!P29+'07'!P29+'08'!P29+'09'!P29+'10'!P29+'11'!P29+'12'!P29+'18'!P29+'20'!P29+'25'!P29</f>
        <v>1629067.2800000003</v>
      </c>
      <c r="P29" s="87"/>
      <c r="Q29" s="71">
        <f>'01'!R29+'02'!R29+'03'!R29+'04'!R29+'05 ACPE'!R29+'05'!R29+'06'!R29+'07'!R29+'08'!R29+'09'!R29+'10'!R29+'11'!R29+'12'!R29+'18'!R29+'20'!R29+'25'!R29</f>
        <v>1541284.05</v>
      </c>
      <c r="R29" s="85"/>
      <c r="S29" s="57">
        <f>'01'!T29+'02'!T29+'03'!T29+'04'!T29+'05 ACPE'!T29+'05'!T29+'06'!T29+'07'!T29+'08'!T29+'09'!T29+'10'!T29+'11'!T29+'12'!T29+'18'!T29+'20'!T29+'25'!T29</f>
        <v>1936336.2799999998</v>
      </c>
      <c r="T29" s="87"/>
      <c r="U29" s="71">
        <f>'01'!V29+'02'!V29+'03'!V29+'04'!V29+'05 ACPE'!V29+'05'!V29+'06'!V29+'07'!V29+'08'!V29+'09'!V29+'10'!V29+'11'!V29+'12'!V29+'18'!V29+'20'!V29+'25'!V29</f>
        <v>1883105.7</v>
      </c>
      <c r="V29" s="85"/>
      <c r="W29" s="57">
        <f>'01'!X29+'02'!X29+'03'!X29+'04'!X29+'05 ACPE'!X29+'05'!X29+'06'!X29+'07'!X29+'08'!X29+'09'!X29+'10'!X29+'11'!X29+'12'!X29+'18'!X29+'20'!X29+'25'!X29</f>
        <v>1749552.6</v>
      </c>
      <c r="X29" s="87"/>
      <c r="Y29" s="71">
        <f>'01'!Z29+'02'!Z29+'03'!Z29+'04'!Z29+'05 ACPE'!Z29+'05'!Z29+'06'!Z29+'07'!Z29+'08'!Z29+'09'!Z29+'10'!Z29+'11'!Z29+'12'!Z29+'18'!Z29+'20'!Z29+'25'!Z29</f>
        <v>1443318.7099999997</v>
      </c>
      <c r="Z29" s="86"/>
      <c r="AA29" s="86">
        <f>C29+E29+G29+I29+K29+M29+O29+Q29+S29+U29+W29+Y29</f>
        <v>19798823.48</v>
      </c>
      <c r="AB29" s="131"/>
      <c r="AC29" s="131"/>
    </row>
    <row r="30" spans="1:29" s="32" customFormat="1" ht="13.8" thickBot="1" x14ac:dyDescent="0.3">
      <c r="A30" s="109" t="s">
        <v>82</v>
      </c>
      <c r="B30" s="40"/>
      <c r="C30" s="110">
        <f>C27/C29</f>
        <v>0.10608241087874905</v>
      </c>
      <c r="D30" s="2"/>
      <c r="E30" s="111">
        <f>E27/E29</f>
        <v>0.10829016248166295</v>
      </c>
      <c r="F30" s="40"/>
      <c r="G30" s="110">
        <f>G27/G29</f>
        <v>0.11526029734780958</v>
      </c>
      <c r="H30" s="2"/>
      <c r="I30" s="111">
        <f>I27/I29</f>
        <v>9.7853921110635095E-2</v>
      </c>
      <c r="J30" s="40"/>
      <c r="K30" s="110">
        <f>K27/K29</f>
        <v>0.11818584645782229</v>
      </c>
      <c r="L30" s="2"/>
      <c r="M30" s="111">
        <f>M27/M29</f>
        <v>0.12547085124142279</v>
      </c>
      <c r="N30" s="40"/>
      <c r="O30" s="110">
        <f>O27/O29</f>
        <v>0.12856014148169495</v>
      </c>
      <c r="P30" s="2"/>
      <c r="Q30" s="111">
        <f>Q27/Q29</f>
        <v>0.11888942210230488</v>
      </c>
      <c r="R30" s="40"/>
      <c r="S30" s="110">
        <f>S27/S29</f>
        <v>0.1108849233563914</v>
      </c>
      <c r="T30" s="2"/>
      <c r="U30" s="111">
        <f>U27/U29</f>
        <v>0.11353401989065191</v>
      </c>
      <c r="V30" s="40"/>
      <c r="W30" s="110">
        <f>W27/W29</f>
        <v>0.11505155660938687</v>
      </c>
      <c r="X30" s="2"/>
      <c r="Y30" s="111">
        <f>Y27/Y29</f>
        <v>0.12389900356796459</v>
      </c>
      <c r="Z30" s="50"/>
      <c r="AA30" s="112">
        <f>AA27/AA29</f>
        <v>0.11435416716993729</v>
      </c>
    </row>
    <row r="31" spans="1:29" ht="13.5" customHeight="1" thickTop="1" x14ac:dyDescent="0.25">
      <c r="B31" s="39"/>
      <c r="C31" s="39"/>
      <c r="F31" s="39"/>
      <c r="G31" s="39"/>
      <c r="J31" s="39"/>
      <c r="K31" s="39"/>
      <c r="N31" s="39"/>
      <c r="O31" s="39"/>
      <c r="R31" s="39"/>
      <c r="S31" s="39"/>
      <c r="V31" s="39"/>
      <c r="W31" s="39"/>
      <c r="Z31" s="49"/>
      <c r="AA31" s="49"/>
      <c r="AC31" s="131"/>
    </row>
    <row r="32" spans="1:29" x14ac:dyDescent="0.25">
      <c r="A32" s="22" t="s">
        <v>75</v>
      </c>
      <c r="B32" s="47"/>
      <c r="C32" s="47"/>
      <c r="D32" s="13"/>
      <c r="E32" s="13"/>
      <c r="F32" s="47"/>
      <c r="G32" s="47"/>
      <c r="H32" s="13"/>
      <c r="I32" s="13"/>
      <c r="J32" s="39"/>
      <c r="K32" s="39"/>
      <c r="N32" s="39"/>
      <c r="O32" s="39"/>
      <c r="R32" s="39"/>
      <c r="S32" s="39"/>
      <c r="V32" s="39"/>
      <c r="W32" s="39"/>
      <c r="Z32" s="49"/>
      <c r="AA32" s="49"/>
    </row>
    <row r="33" spans="1:27" x14ac:dyDescent="0.25">
      <c r="A33" s="76" t="s">
        <v>100</v>
      </c>
      <c r="B33" s="39">
        <f>'01'!C33+'02'!C33+'03'!C33+'04'!C33+'05 ACPE'!C33+'05'!C33+'06'!C33+'07'!C33+'08'!C33+'09'!C33+'10'!C33+'11'!C33+'12'!C33+'18'!C33+'20'!C33+'25'!C33</f>
        <v>1228</v>
      </c>
      <c r="C33" s="39">
        <f>'01'!D33+'02'!D33+'03'!D33+'04'!D33+'05 ACPE'!D33+'05'!D33+'06'!D33+'07'!D33+'08'!D33+'09'!D33+'10'!D33+'11'!D33+'12'!D33+'18'!D33+'20'!D33+'25'!D33</f>
        <v>8026.88</v>
      </c>
      <c r="D33" s="3">
        <f>'01'!E33+'02'!E33+'03'!E33+'04'!E33+'05 ACPE'!E33+'05'!E33+'06'!E33+'07'!E33+'08'!E33+'09'!E33+'10'!E33+'11'!E33+'12'!E33+'18'!E33+'20'!E33+'25'!E33</f>
        <v>1343</v>
      </c>
      <c r="E33" s="3">
        <f>'01'!F33+'02'!F33+'03'!F33+'04'!F33+'05 ACPE'!F33+'05'!F33+'06'!F33+'07'!F33+'08'!F33+'09'!F33+'10'!F33+'11'!F33+'12'!F33+'18'!F33+'20'!F33+'25'!F33</f>
        <v>9820.0499999999993</v>
      </c>
      <c r="F33" s="39">
        <f>'01'!G33+'02'!G33+'03'!G33+'04'!G33+'05 ACPE'!G33+'05'!G33+'06'!G33+'07'!G33+'08'!G33+'09'!G33+'10'!G33+'11'!G33+'12'!G33+'18'!G33+'20'!G33+'25'!G33</f>
        <v>1402</v>
      </c>
      <c r="G33" s="39">
        <f>'01'!H33+'02'!H33+'03'!H33+'04'!H33+'05 ACPE'!H33+'05'!H33+'06'!H33+'07'!H33+'08'!H33+'09'!H33+'10'!H33+'11'!H33+'12'!H33+'18'!H33+'20'!H33+'25'!H33</f>
        <v>6317.89</v>
      </c>
      <c r="H33" s="3">
        <f>'01'!I33+'02'!I33+'03'!I33+'04'!I33+'05 ACPE'!I33+'05'!I33+'06'!I33+'07'!I33+'08'!I33+'09'!I33+'10'!I33+'11'!I33+'12'!I33+'18'!I33+'20'!I33+'25'!I33</f>
        <v>1663</v>
      </c>
      <c r="I33" s="3">
        <f>'01'!J33+'02'!J33+'03'!J33+'04'!J33+'05 ACPE'!J33+'05'!J33+'06'!J33+'07'!J33+'08'!J33+'09'!J33+'10'!J33+'11'!J33+'12'!J33+'18'!J33+'20'!J33+'25'!J33</f>
        <v>12192.61</v>
      </c>
      <c r="J33" s="39">
        <f>'01'!K33+'02'!K33+'03'!K33+'04'!K33+'05 ACPE'!K33+'05'!K33+'06'!K33+'07'!K33+'08'!K33+'09'!K33+'10'!K33+'11'!K33+'12'!K33+'18'!K33+'20'!K33+'25'!K33</f>
        <v>1242</v>
      </c>
      <c r="K33" s="39">
        <f>'01'!L33+'02'!L33+'03'!L33+'04'!L33+'05 ACPE'!L33+'05'!L33+'06'!L33+'07'!L33+'08'!L33+'09'!L33+'10'!L33+'11'!L33+'12'!L33+'18'!L33+'20'!L33+'25'!L33</f>
        <v>7867.6899999999987</v>
      </c>
      <c r="L33" s="3">
        <f>'01'!M33+'02'!M33+'03'!M33+'04'!M33+'05 ACPE'!M33+'05'!M33+'06'!M33+'07'!M33+'08'!M33+'09'!M33+'10'!M33+'11'!M33+'12'!M33+'18'!M33+'20'!M33+'25'!M33</f>
        <v>1101</v>
      </c>
      <c r="M33" s="3">
        <f>'01'!N33+'02'!N33+'03'!N33+'04'!N33+'05 ACPE'!N33+'05'!N33+'06'!N33+'07'!N33+'08'!N33+'09'!N33+'10'!N33+'11'!N33+'12'!N33+'18'!N33+'20'!N33+'25'!N33</f>
        <v>9903.9699999999993</v>
      </c>
      <c r="N33" s="39">
        <f>'01'!O33+'02'!O33+'03'!O33+'04'!O33+'05 ACPE'!O33+'05'!O33+'06'!O33+'07'!O33+'08'!O33+'09'!O33+'10'!O33+'11'!O33+'12'!O33+'18'!O33+'20'!O33+'25'!O33</f>
        <v>1464</v>
      </c>
      <c r="O33" s="39">
        <f>'01'!P33+'02'!P33+'03'!P33+'04'!P33+'05 ACPE'!P33+'05'!P33+'06'!P33+'07'!P33+'08'!P33+'09'!P33+'10'!P33+'11'!P33+'12'!P33+'18'!P33+'20'!P33+'25'!P33</f>
        <v>8667.84</v>
      </c>
      <c r="P33" s="3">
        <f>'01'!Q33+'02'!Q33+'03'!Q33+'04'!Q33+'05 ACPE'!Q33+'05'!Q33+'06'!Q33+'07'!Q33+'08'!Q33+'09'!Q33+'10'!Q33+'11'!Q33+'12'!Q33+'18'!Q33+'20'!Q33+'25'!Q33</f>
        <v>1456</v>
      </c>
      <c r="Q33" s="3">
        <f>'01'!R33+'02'!R33+'03'!R33+'04'!R33+'05 ACPE'!R33+'05'!R33+'06'!R33+'07'!R33+'08'!R33+'09'!R33+'10'!R33+'11'!R33+'12'!R33+'18'!R33+'20'!R33+'25'!R33</f>
        <v>18551.450000000004</v>
      </c>
      <c r="R33" s="39">
        <f>'01'!S33+'02'!S33+'03'!S33+'04'!S33+'05 ACPE'!S33+'05'!S33+'06'!S33+'07'!S33+'08'!S33+'09'!S33+'10'!S33+'11'!S33+'12'!S33+'18'!S33+'20'!S33+'25'!S33</f>
        <v>1565</v>
      </c>
      <c r="S33" s="39">
        <f>'01'!T33+'02'!T33+'03'!T33+'04'!T33+'05 ACPE'!T33+'05'!T33+'06'!T33+'07'!T33+'08'!T33+'09'!T33+'10'!T33+'11'!T33+'12'!T33+'18'!T33+'20'!T33+'25'!T33</f>
        <v>9990.08</v>
      </c>
      <c r="T33" s="3">
        <f>'01'!U33+'02'!U33+'03'!U33+'04'!U33+'05 ACPE'!U33+'05'!U33+'06'!U33+'07'!U33+'08'!U33+'09'!U33+'10'!U33+'11'!U33+'12'!U33+'18'!U33+'20'!U33+'25'!U33</f>
        <v>1845</v>
      </c>
      <c r="U33" s="3">
        <f>'01'!V33+'02'!V33+'03'!V33+'04'!V33+'05 ACPE'!V33+'05'!V33+'06'!V33+'07'!V33+'08'!V33+'09'!V33+'10'!V33+'11'!V33+'12'!V33+'18'!V33+'20'!V33+'25'!V33</f>
        <v>3578.25</v>
      </c>
      <c r="V33" s="39">
        <f>'01'!W33+'02'!W33+'03'!W33+'04'!W33+'05 ACPE'!W33+'05'!W33+'06'!W33+'07'!W33+'08'!W33+'09'!W33+'10'!W33+'11'!W33+'12'!W33+'18'!W33+'20'!W33+'25'!W33</f>
        <v>1663</v>
      </c>
      <c r="W33" s="39">
        <f>'01'!X33+'02'!X33+'03'!X33+'04'!X33+'05 ACPE'!X33+'05'!X33+'06'!X33+'07'!X33+'08'!X33+'09'!X33+'10'!X33+'11'!X33+'12'!X33+'18'!X33+'20'!X33+'25'!X33</f>
        <v>40257.31</v>
      </c>
      <c r="X33" s="3">
        <f>'01'!Y33+'02'!Y33+'03'!Y33+'04'!Y33+'05 ACPE'!Y33+'05'!Y33+'06'!Y33+'07'!Y33+'08'!Y33+'09'!Y33+'10'!Y33+'11'!Y33+'12'!Y33+'18'!Y33+'20'!Y33+'25'!Y33</f>
        <v>1515</v>
      </c>
      <c r="Y33" s="3">
        <f>'01'!Z33+'02'!Z33+'03'!Z33+'04'!Z33+'05 ACPE'!Z33+'05'!Z33+'06'!Z33+'07'!Z33+'08'!Z33+'09'!Z33+'10'!Z33+'11'!Z33+'12'!Z33+'18'!Z33+'20'!Z33+'25'!Z33</f>
        <v>48003.839999999997</v>
      </c>
      <c r="Z33" s="49">
        <f>B33+D33+F33+H33+J33+L33+N33+P33+R33+T33+V33+X33</f>
        <v>17487</v>
      </c>
      <c r="AA33" s="114">
        <f>C33+E33+G33+I33+K33+M33+O33+Q33+S33+U33+W33+Y33</f>
        <v>183177.86000000002</v>
      </c>
    </row>
    <row r="34" spans="1:27" x14ac:dyDescent="0.25">
      <c r="A34" s="76" t="s">
        <v>101</v>
      </c>
      <c r="B34" s="39">
        <f>'01'!C34+'02'!C34+'03'!C34+'04'!C34+'05 ACPE'!C34+'05'!C34+'06'!C34+'07'!C34+'08'!C34+'09'!C34+'10'!C34+'11'!C34+'12'!C34+'18'!C34+'20'!C34+'25'!C34</f>
        <v>676</v>
      </c>
      <c r="C34" s="39">
        <f>'01'!D34+'02'!D34+'03'!D34+'04'!D34+'05 ACPE'!D34+'05'!D34+'06'!D34+'07'!D34+'08'!D34+'09'!D34+'10'!D34+'11'!D34+'12'!D34+'18'!D34+'20'!D34+'25'!D34</f>
        <v>23109.55</v>
      </c>
      <c r="D34" s="3">
        <f>'01'!E34+'02'!E34+'03'!E34+'04'!E34+'05 ACPE'!E34+'05'!E34+'06'!E34+'07'!E34+'08'!E34+'09'!E34+'10'!E34+'11'!E34+'12'!E34+'18'!E34+'20'!E34+'25'!E34</f>
        <v>803</v>
      </c>
      <c r="E34" s="3">
        <f>'01'!F34+'02'!F34+'03'!F34+'04'!F34+'05 ACPE'!F34+'05'!F34+'06'!F34+'07'!F34+'08'!F34+'09'!F34+'10'!F34+'11'!F34+'12'!F34+'18'!F34+'20'!F34+'25'!F34</f>
        <v>21315.74</v>
      </c>
      <c r="F34" s="39">
        <f>'01'!G34+'02'!G34+'03'!G34+'04'!G34+'05 ACPE'!G34+'05'!G34+'06'!G34+'07'!G34+'08'!G34+'09'!G34+'10'!G34+'11'!G34+'12'!G34+'18'!G34+'20'!G34+'25'!G34</f>
        <v>873</v>
      </c>
      <c r="G34" s="39">
        <f>'01'!H34+'02'!H34+'03'!H34+'04'!H34+'05 ACPE'!H34+'05'!H34+'06'!H34+'07'!H34+'08'!H34+'09'!H34+'10'!H34+'11'!H34+'12'!H34+'18'!H34+'20'!H34+'25'!H34</f>
        <v>12046.8</v>
      </c>
      <c r="H34" s="3">
        <f>'01'!I34+'02'!I34+'03'!I34+'04'!I34+'05 ACPE'!I34+'05'!I34+'06'!I34+'07'!I34+'08'!I34+'09'!I34+'10'!I34+'11'!I34+'12'!I34+'18'!I34+'20'!I34+'25'!I34</f>
        <v>912</v>
      </c>
      <c r="I34" s="3">
        <f>'01'!J34+'02'!J34+'03'!J34+'04'!J34+'05 ACPE'!J34+'05'!J34+'06'!J34+'07'!J34+'08'!J34+'09'!J34+'10'!J34+'11'!J34+'12'!J34+'18'!J34+'20'!J34+'25'!J34</f>
        <v>15370.019999999999</v>
      </c>
      <c r="J34" s="39">
        <f>'01'!K34+'02'!K34+'03'!K34+'04'!K34+'05 ACPE'!K34+'05'!K34+'06'!K34+'07'!K34+'08'!K34+'09'!K34+'10'!K34+'11'!K34+'12'!K34+'18'!K34+'20'!K34+'25'!K34</f>
        <v>662</v>
      </c>
      <c r="K34" s="39">
        <f>'01'!L34+'02'!L34+'03'!L34+'04'!L34+'05 ACPE'!L34+'05'!L34+'06'!L34+'07'!L34+'08'!L34+'09'!L34+'10'!L34+'11'!L34+'12'!L34+'18'!L34+'20'!L34+'25'!L34</f>
        <v>7270.9300000000012</v>
      </c>
      <c r="L34" s="3">
        <f>'01'!M34+'02'!M34+'03'!M34+'04'!M34+'05 ACPE'!M34+'05'!M34+'06'!M34+'07'!M34+'08'!M34+'09'!M34+'10'!M34+'11'!M34+'12'!M34+'18'!M34+'20'!M34+'25'!M34</f>
        <v>596</v>
      </c>
      <c r="M34" s="3">
        <f>'01'!N34+'02'!N34+'03'!N34+'04'!N34+'05 ACPE'!N34+'05'!N34+'06'!N34+'07'!N34+'08'!N34+'09'!N34+'10'!N34+'11'!N34+'12'!N34+'18'!N34+'20'!N34+'25'!N34</f>
        <v>10361.080000000002</v>
      </c>
      <c r="N34" s="39">
        <f>'01'!O34+'02'!O34+'03'!O34+'04'!O34+'05 ACPE'!O34+'05'!O34+'06'!O34+'07'!O34+'08'!O34+'09'!O34+'10'!O34+'11'!O34+'12'!O34+'18'!O34+'20'!O34+'25'!O34</f>
        <v>772</v>
      </c>
      <c r="O34" s="39">
        <f>'01'!P34+'02'!P34+'03'!P34+'04'!P34+'05 ACPE'!P34+'05'!P34+'06'!P34+'07'!P34+'08'!P34+'09'!P34+'10'!P34+'11'!P34+'12'!P34+'18'!P34+'20'!P34+'25'!P34</f>
        <v>14387.919999999998</v>
      </c>
      <c r="P34" s="3">
        <f>'01'!Q34+'02'!Q34+'03'!Q34+'04'!Q34+'05 ACPE'!Q34+'05'!Q34+'06'!Q34+'07'!Q34+'08'!Q34+'09'!Q34+'10'!Q34+'11'!Q34+'12'!Q34+'18'!Q34+'20'!Q34+'25'!Q34</f>
        <v>825</v>
      </c>
      <c r="Q34" s="3">
        <f>'01'!R34+'02'!R34+'03'!R34+'04'!R34+'05 ACPE'!R34+'05'!R34+'06'!R34+'07'!R34+'08'!R34+'09'!R34+'10'!R34+'11'!R34+'12'!R34+'18'!R34+'20'!R34+'25'!R34</f>
        <v>22681.800000000007</v>
      </c>
      <c r="R34" s="39">
        <f>'01'!S34+'02'!S34+'03'!S34+'04'!S34+'05 ACPE'!S34+'05'!S34+'06'!S34+'07'!S34+'08'!S34+'09'!S34+'10'!S34+'11'!S34+'12'!S34+'18'!S34+'20'!S34+'25'!S34</f>
        <v>919</v>
      </c>
      <c r="S34" s="39">
        <f>'01'!T34+'02'!T34+'03'!T34+'04'!T34+'05 ACPE'!T34+'05'!T34+'06'!T34+'07'!T34+'08'!T34+'09'!T34+'10'!T34+'11'!T34+'12'!T34+'18'!T34+'20'!T34+'25'!T34</f>
        <v>21098.01</v>
      </c>
      <c r="T34" s="3">
        <f>'01'!U34+'02'!U34+'03'!U34+'04'!U34+'05 ACPE'!U34+'05'!U34+'06'!U34+'07'!U34+'08'!U34+'09'!U34+'10'!U34+'11'!U34+'12'!U34+'18'!U34+'20'!U34+'25'!U34</f>
        <v>938</v>
      </c>
      <c r="U34" s="3">
        <f>'01'!V34+'02'!V34+'03'!V34+'04'!V34+'05 ACPE'!V34+'05'!V34+'06'!V34+'07'!V34+'08'!V34+'09'!V34+'10'!V34+'11'!V34+'12'!V34+'18'!V34+'20'!V34+'25'!V34</f>
        <v>20613.29</v>
      </c>
      <c r="V34" s="39">
        <f>'01'!W34+'02'!W34+'03'!W34+'04'!W34+'05 ACPE'!W34+'05'!W34+'06'!W34+'07'!W34+'08'!W34+'09'!W34+'10'!W34+'11'!W34+'12'!W34+'18'!W34+'20'!W34+'25'!W34</f>
        <v>867</v>
      </c>
      <c r="W34" s="39">
        <f>'01'!X34+'02'!X34+'03'!X34+'04'!X34+'05 ACPE'!X34+'05'!X34+'06'!X34+'07'!X34+'08'!X34+'09'!X34+'10'!X34+'11'!X34+'12'!X34+'18'!X34+'20'!X34+'25'!X34</f>
        <v>18269.53</v>
      </c>
      <c r="X34" s="3">
        <f>'01'!Y34+'02'!Y34+'03'!Y34+'04'!Y34+'05 ACPE'!Y34+'05'!Y34+'06'!Y34+'07'!Y34+'08'!Y34+'09'!Y34+'10'!Y34+'11'!Y34+'12'!Y34+'18'!Y34+'20'!Y34+'25'!Y34</f>
        <v>749</v>
      </c>
      <c r="Y34" s="3">
        <f>'01'!Z34+'02'!Z34+'03'!Z34+'04'!Z34+'05 ACPE'!Z34+'05'!Z34+'06'!Z34+'07'!Z34+'08'!Z34+'09'!Z34+'10'!Z34+'11'!Z34+'12'!Z34+'18'!Z34+'20'!Z34+'25'!Z34</f>
        <v>48767.119999999995</v>
      </c>
      <c r="Z34" s="49">
        <f>B34+D34+F34+H34+J34+L34+N34+P34+R34+T34+V34+X34</f>
        <v>9592</v>
      </c>
      <c r="AA34" s="114">
        <f>C34+E34+G34+I34+K34+M34+O34+Q34+S34+U34+W34+Y34</f>
        <v>235291.79</v>
      </c>
    </row>
    <row r="35" spans="1:27" s="22" customFormat="1" ht="13.8" thickBot="1" x14ac:dyDescent="0.3">
      <c r="A35" s="64" t="s">
        <v>76</v>
      </c>
      <c r="B35" s="100">
        <f>B33+B34</f>
        <v>1904</v>
      </c>
      <c r="C35" s="46">
        <f>C33+C34</f>
        <v>31136.43</v>
      </c>
      <c r="D35" s="100">
        <f t="shared" ref="D35:M35" si="5">D33+D34</f>
        <v>2146</v>
      </c>
      <c r="E35" s="46">
        <f t="shared" si="5"/>
        <v>31135.79</v>
      </c>
      <c r="F35" s="100">
        <f t="shared" si="5"/>
        <v>2275</v>
      </c>
      <c r="G35" s="46">
        <f t="shared" si="5"/>
        <v>18364.689999999999</v>
      </c>
      <c r="H35" s="100">
        <f t="shared" si="5"/>
        <v>2575</v>
      </c>
      <c r="I35" s="46">
        <f t="shared" si="5"/>
        <v>27562.629999999997</v>
      </c>
      <c r="J35" s="100">
        <f t="shared" si="5"/>
        <v>1904</v>
      </c>
      <c r="K35" s="46">
        <f t="shared" si="5"/>
        <v>15138.619999999999</v>
      </c>
      <c r="L35" s="100">
        <f t="shared" si="5"/>
        <v>1697</v>
      </c>
      <c r="M35" s="46">
        <f t="shared" si="5"/>
        <v>20265.050000000003</v>
      </c>
      <c r="N35" s="100">
        <f t="shared" ref="N35:AA35" si="6">SUM(N33:N34)</f>
        <v>2236</v>
      </c>
      <c r="O35" s="46">
        <f t="shared" si="6"/>
        <v>23055.759999999998</v>
      </c>
      <c r="P35" s="34">
        <f t="shared" si="6"/>
        <v>2281</v>
      </c>
      <c r="Q35" s="120">
        <f t="shared" si="6"/>
        <v>41233.250000000015</v>
      </c>
      <c r="R35" s="100">
        <f t="shared" si="6"/>
        <v>2484</v>
      </c>
      <c r="S35" s="46">
        <f t="shared" si="6"/>
        <v>31088.089999999997</v>
      </c>
      <c r="T35" s="34">
        <f t="shared" si="6"/>
        <v>2783</v>
      </c>
      <c r="U35" s="120">
        <f t="shared" si="6"/>
        <v>24191.54</v>
      </c>
      <c r="V35" s="100">
        <f t="shared" si="6"/>
        <v>2530</v>
      </c>
      <c r="W35" s="46">
        <f t="shared" si="6"/>
        <v>58526.84</v>
      </c>
      <c r="X35" s="34">
        <f t="shared" si="6"/>
        <v>2264</v>
      </c>
      <c r="Y35" s="120">
        <f t="shared" si="6"/>
        <v>96770.959999999992</v>
      </c>
      <c r="Z35" s="101">
        <f t="shared" si="6"/>
        <v>27079</v>
      </c>
      <c r="AA35" s="54">
        <f t="shared" si="6"/>
        <v>418469.65</v>
      </c>
    </row>
    <row r="36" spans="1:27" ht="13.8" thickTop="1" x14ac:dyDescent="0.25">
      <c r="A36" s="97"/>
      <c r="B36" s="98"/>
      <c r="C36" s="98"/>
      <c r="D36" s="98"/>
      <c r="E36" s="98"/>
      <c r="F36" s="98"/>
      <c r="G36" s="98"/>
      <c r="H36" s="98"/>
      <c r="I36" s="98"/>
      <c r="J36" s="99"/>
      <c r="K36" s="99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</row>
    <row r="37" spans="1:27" s="91" customFormat="1" ht="32.25" customHeight="1" x14ac:dyDescent="0.25">
      <c r="A37" s="102" t="s">
        <v>103</v>
      </c>
      <c r="B37" s="103"/>
      <c r="C37" s="104">
        <f>C16+C25+C35-C9</f>
        <v>171322.00999999995</v>
      </c>
      <c r="D37" s="103"/>
      <c r="E37" s="104">
        <f>E16+E25+E35-E9</f>
        <v>195678.58000000002</v>
      </c>
      <c r="F37" s="103"/>
      <c r="G37" s="104">
        <f>G16+G25+G35-G9</f>
        <v>152343.84</v>
      </c>
      <c r="H37" s="103"/>
      <c r="I37" s="104">
        <f>I16+I25+I35-I9</f>
        <v>129407.79999999999</v>
      </c>
      <c r="J37" s="103"/>
      <c r="K37" s="104">
        <f>K16+K25+K35-K9</f>
        <v>118787.38000000002</v>
      </c>
      <c r="L37" s="103"/>
      <c r="M37" s="104">
        <f>M16+M25+M35-M9</f>
        <v>118462.5</v>
      </c>
      <c r="N37" s="103"/>
      <c r="O37" s="104">
        <f>O16+O25+O35-O9</f>
        <v>177279.61000000002</v>
      </c>
      <c r="P37" s="103"/>
      <c r="Q37" s="104">
        <f>Q16+Q25+Q35-Q9</f>
        <v>173911.83</v>
      </c>
      <c r="R37" s="103"/>
      <c r="S37" s="104">
        <f>S16+S25+S35-S9</f>
        <v>181994.62</v>
      </c>
      <c r="T37" s="103"/>
      <c r="U37" s="104">
        <f>U16+U25+U35-U9</f>
        <v>178013.28</v>
      </c>
      <c r="V37" s="103"/>
      <c r="W37" s="104">
        <f>W16+W25+W35-W9</f>
        <v>204302.49</v>
      </c>
      <c r="X37" s="103"/>
      <c r="Y37" s="104">
        <f>Y16+Y25+Y35-Y9</f>
        <v>225751.52999999997</v>
      </c>
      <c r="Z37" s="103"/>
      <c r="AA37" s="104">
        <f>AA16+AA25+AA35-AA9</f>
        <v>2027255.4699999997</v>
      </c>
    </row>
    <row r="38" spans="1:27" x14ac:dyDescent="0.25">
      <c r="A38" s="15"/>
      <c r="B38" s="13"/>
      <c r="C38" s="13"/>
      <c r="D38" s="13"/>
      <c r="E38" s="13"/>
      <c r="F38" s="13"/>
      <c r="G38" s="13"/>
      <c r="H38" s="13"/>
      <c r="I38" s="13"/>
    </row>
    <row r="39" spans="1:27" x14ac:dyDescent="0.25">
      <c r="A39" s="15" t="s">
        <v>104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6"/>
    </row>
    <row r="40" spans="1:27" x14ac:dyDescent="0.25">
      <c r="A40" s="15" t="s">
        <v>106</v>
      </c>
    </row>
    <row r="50" spans="1:2" x14ac:dyDescent="0.25">
      <c r="A50" s="25"/>
      <c r="B50" s="25"/>
    </row>
    <row r="51" spans="1:2" x14ac:dyDescent="0.25">
      <c r="A51" s="30"/>
      <c r="B51" s="31"/>
    </row>
    <row r="52" spans="1:2" x14ac:dyDescent="0.25">
      <c r="A52" s="30"/>
      <c r="B52" s="31"/>
    </row>
    <row r="53" spans="1:2" x14ac:dyDescent="0.25">
      <c r="A53" s="30"/>
      <c r="B53" s="69"/>
    </row>
    <row r="54" spans="1:2" x14ac:dyDescent="0.25">
      <c r="A54" s="32"/>
      <c r="B54" s="5"/>
    </row>
  </sheetData>
  <mergeCells count="13">
    <mergeCell ref="N3:O3"/>
    <mergeCell ref="P3:Q3"/>
    <mergeCell ref="Z3:AA3"/>
    <mergeCell ref="R3:S3"/>
    <mergeCell ref="T3:U3"/>
    <mergeCell ref="V3:W3"/>
    <mergeCell ref="X3:Y3"/>
    <mergeCell ref="L3:M3"/>
    <mergeCell ref="B3:C3"/>
    <mergeCell ref="D3:E3"/>
    <mergeCell ref="F3:G3"/>
    <mergeCell ref="H3:I3"/>
    <mergeCell ref="J3:K3"/>
  </mergeCells>
  <phoneticPr fontId="4" type="noConversion"/>
  <pageMargins left="0.18" right="0.2" top="0.51" bottom="0.86" header="0.5" footer="0.5"/>
  <pageSetup paperSize="5" scale="65" orientation="landscape" r:id="rId1"/>
  <headerFooter alignWithMargins="0">
    <oddFooter>&amp;L&amp;8&amp;Z&amp;F&amp;R&amp;8Prepared by Kathy Adair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F45"/>
  <sheetViews>
    <sheetView zoomScaleNormal="100" workbookViewId="0">
      <pane xSplit="2" ySplit="3" topLeftCell="C4" activePane="bottomRight" state="frozen"/>
      <selection activeCell="K1" sqref="K1:Z1048576"/>
      <selection pane="topRight" activeCell="K1" sqref="K1:Z1048576"/>
      <selection pane="bottomLeft" activeCell="K1" sqref="K1:Z1048576"/>
      <selection pane="bottomRight" activeCell="C4" sqref="C4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9.6640625" style="1" bestFit="1" customWidth="1"/>
    <col min="5" max="5" width="5.6640625" style="1" customWidth="1"/>
    <col min="6" max="6" width="8.109375" style="1" customWidth="1"/>
    <col min="7" max="7" width="5.6640625" style="1" customWidth="1"/>
    <col min="8" max="8" width="8.44140625" style="1" customWidth="1"/>
    <col min="9" max="9" width="5.6640625" style="1" customWidth="1"/>
    <col min="10" max="10" width="8.109375" style="1" customWidth="1"/>
    <col min="11" max="11" width="5.6640625" style="1" customWidth="1"/>
    <col min="12" max="12" width="8.109375" style="1" customWidth="1"/>
    <col min="13" max="13" width="5.6640625" style="1" customWidth="1"/>
    <col min="14" max="14" width="8.109375" style="1" customWidth="1"/>
    <col min="15" max="15" width="6.33203125" style="1" customWidth="1"/>
    <col min="16" max="16" width="8.109375" style="1" customWidth="1"/>
    <col min="17" max="17" width="6.33203125" style="1" customWidth="1"/>
    <col min="18" max="18" width="8.109375" style="1" customWidth="1"/>
    <col min="19" max="19" width="6.109375" style="1" customWidth="1"/>
    <col min="20" max="20" width="8.109375" style="1" customWidth="1"/>
    <col min="21" max="21" width="5.33203125" style="1" customWidth="1"/>
    <col min="22" max="22" width="8.109375" style="1" customWidth="1"/>
    <col min="23" max="23" width="4.88671875" style="1" customWidth="1"/>
    <col min="24" max="24" width="8.109375" style="1" customWidth="1"/>
    <col min="25" max="25" width="6.109375" style="1" customWidth="1"/>
    <col min="26" max="26" width="8.109375" style="1" customWidth="1"/>
    <col min="27" max="27" width="6.33203125" style="3" customWidth="1"/>
    <col min="28" max="28" width="9.44140625" style="3" bestFit="1" customWidth="1"/>
  </cols>
  <sheetData>
    <row r="1" spans="1:30" x14ac:dyDescent="0.25">
      <c r="A1" s="24" t="s">
        <v>116</v>
      </c>
    </row>
    <row r="2" spans="1:30" x14ac:dyDescent="0.25">
      <c r="A2" t="s">
        <v>21</v>
      </c>
    </row>
    <row r="3" spans="1:30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30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30" ht="13.8" x14ac:dyDescent="0.25">
      <c r="A5" s="26" t="s">
        <v>36</v>
      </c>
      <c r="B5" s="25"/>
      <c r="AA5" s="49"/>
      <c r="AB5" s="49"/>
    </row>
    <row r="6" spans="1:30" x14ac:dyDescent="0.25">
      <c r="B6" s="24" t="s">
        <v>111</v>
      </c>
      <c r="C6" s="8">
        <v>73</v>
      </c>
      <c r="E6" s="8">
        <v>88</v>
      </c>
      <c r="G6" s="8">
        <v>82</v>
      </c>
      <c r="I6" s="8">
        <v>89</v>
      </c>
      <c r="K6" s="8">
        <v>65</v>
      </c>
      <c r="M6" s="8">
        <v>50</v>
      </c>
      <c r="O6" s="8">
        <v>91</v>
      </c>
      <c r="Q6" s="8">
        <v>74</v>
      </c>
      <c r="S6" s="8">
        <v>78</v>
      </c>
      <c r="U6" s="8">
        <v>86</v>
      </c>
      <c r="W6" s="6">
        <v>58</v>
      </c>
      <c r="Y6" s="8">
        <v>85</v>
      </c>
      <c r="AA6" s="52">
        <f>C6+E6+G6+I6+K6+M6+O6+Q6+S6+U6+W6+Y6</f>
        <v>919</v>
      </c>
      <c r="AB6" s="49"/>
    </row>
    <row r="7" spans="1:30" x14ac:dyDescent="0.25">
      <c r="B7" s="24" t="s">
        <v>113</v>
      </c>
      <c r="D7" s="4">
        <v>744.65</v>
      </c>
      <c r="F7" s="4">
        <v>944.2</v>
      </c>
      <c r="H7" s="4">
        <v>824.3</v>
      </c>
      <c r="J7" s="4">
        <v>802</v>
      </c>
      <c r="L7" s="4">
        <v>597.22</v>
      </c>
      <c r="N7" s="4">
        <v>437.47</v>
      </c>
      <c r="P7" s="4">
        <v>834.29</v>
      </c>
      <c r="R7" s="4">
        <v>740.78</v>
      </c>
      <c r="T7" s="4">
        <v>833.43</v>
      </c>
      <c r="V7" s="4">
        <v>812.58</v>
      </c>
      <c r="X7" s="4">
        <v>567.57000000000005</v>
      </c>
      <c r="Z7" s="4">
        <v>824.6</v>
      </c>
      <c r="AA7" s="51"/>
      <c r="AB7" s="51">
        <f>D7+F7+H7+J7+L7+N7+P7+R7+T7+V7+X7+Z7</f>
        <v>8963.09</v>
      </c>
    </row>
    <row r="8" spans="1:30" x14ac:dyDescent="0.25">
      <c r="B8" s="24" t="s">
        <v>114</v>
      </c>
      <c r="D8" s="6">
        <v>109.5</v>
      </c>
      <c r="F8" s="6">
        <v>132</v>
      </c>
      <c r="H8" s="6">
        <v>123</v>
      </c>
      <c r="J8" s="6">
        <v>133.5</v>
      </c>
      <c r="L8" s="6">
        <v>97.5</v>
      </c>
      <c r="N8" s="6">
        <v>75</v>
      </c>
      <c r="P8" s="6">
        <v>136.5</v>
      </c>
      <c r="R8" s="6">
        <v>111</v>
      </c>
      <c r="T8" s="6">
        <v>117</v>
      </c>
      <c r="V8" s="6">
        <v>129</v>
      </c>
      <c r="X8" s="6">
        <v>87</v>
      </c>
      <c r="Z8" s="6">
        <v>127.5</v>
      </c>
      <c r="AA8" s="49"/>
      <c r="AB8" s="52">
        <f>D8+F8+H8+J8+L8+N8+P8+R8+T8+V8+X8+Z8</f>
        <v>1378.5</v>
      </c>
    </row>
    <row r="9" spans="1:30" ht="13.8" thickBot="1" x14ac:dyDescent="0.3">
      <c r="A9" s="64" t="s">
        <v>38</v>
      </c>
      <c r="B9" s="137"/>
      <c r="C9" s="9"/>
      <c r="D9" s="60">
        <f>SUM(D7:D8)</f>
        <v>854.15</v>
      </c>
      <c r="E9" s="9"/>
      <c r="F9" s="60">
        <f>SUM(F7:F8)</f>
        <v>1076.2</v>
      </c>
      <c r="G9" s="9"/>
      <c r="H9" s="60">
        <f>SUM(H7:H8)</f>
        <v>947.3</v>
      </c>
      <c r="I9" s="9"/>
      <c r="J9" s="60">
        <f>SUM(J7:J8)</f>
        <v>935.5</v>
      </c>
      <c r="K9" s="9"/>
      <c r="L9" s="60">
        <f>SUM(L7:L8)</f>
        <v>694.72</v>
      </c>
      <c r="M9" s="9"/>
      <c r="N9" s="60">
        <f>SUM(N7:N8)</f>
        <v>512.47</v>
      </c>
      <c r="O9" s="9"/>
      <c r="P9" s="60">
        <f>SUM(P7:P8)</f>
        <v>970.79</v>
      </c>
      <c r="Q9" s="9"/>
      <c r="R9" s="60">
        <f>SUM(R7:R8)</f>
        <v>851.78</v>
      </c>
      <c r="S9" s="9"/>
      <c r="T9" s="60">
        <f>SUM(T7:T8)</f>
        <v>950.43</v>
      </c>
      <c r="U9" s="9"/>
      <c r="V9" s="60">
        <f>SUM(V7:V8)</f>
        <v>941.58</v>
      </c>
      <c r="W9" s="9"/>
      <c r="X9" s="60">
        <f>SUM(X7:X8)</f>
        <v>654.57000000000005</v>
      </c>
      <c r="Y9" s="9"/>
      <c r="Z9" s="60">
        <f>SUM(Z7:Z8)</f>
        <v>952.1</v>
      </c>
      <c r="AA9" s="50"/>
      <c r="AB9" s="58">
        <f>SUM(AB7:AB8)</f>
        <v>10341.59</v>
      </c>
    </row>
    <row r="10" spans="1:30" ht="13.8" thickTop="1" x14ac:dyDescent="0.25">
      <c r="AA10" s="49"/>
      <c r="AB10" s="49"/>
    </row>
    <row r="11" spans="1:30" ht="13.8" x14ac:dyDescent="0.25">
      <c r="A11" s="26" t="s">
        <v>77</v>
      </c>
      <c r="B11" s="25"/>
      <c r="AA11" s="49"/>
      <c r="AB11" s="49"/>
    </row>
    <row r="12" spans="1:30" x14ac:dyDescent="0.25">
      <c r="A12" s="132"/>
      <c r="B12" s="24" t="s">
        <v>108</v>
      </c>
      <c r="C12" s="135">
        <v>48</v>
      </c>
      <c r="D12" s="135">
        <v>1110.58</v>
      </c>
      <c r="E12" s="135">
        <v>55</v>
      </c>
      <c r="F12" s="135">
        <v>1614.35</v>
      </c>
      <c r="G12" s="135">
        <v>35</v>
      </c>
      <c r="H12" s="135">
        <v>995.02</v>
      </c>
      <c r="I12" s="135">
        <v>40</v>
      </c>
      <c r="J12" s="135">
        <v>1128.3900000000001</v>
      </c>
      <c r="K12" s="135">
        <v>32</v>
      </c>
      <c r="L12" s="135">
        <v>800.39</v>
      </c>
      <c r="M12" s="135">
        <v>26</v>
      </c>
      <c r="N12" s="135">
        <v>631.55999999999995</v>
      </c>
      <c r="O12" s="135">
        <v>52</v>
      </c>
      <c r="P12" s="135">
        <v>1200.3599999999999</v>
      </c>
      <c r="Q12" s="135">
        <v>39</v>
      </c>
      <c r="R12" s="135">
        <v>1564.52</v>
      </c>
      <c r="S12" s="135">
        <v>39</v>
      </c>
      <c r="T12" s="135">
        <v>1101.83</v>
      </c>
      <c r="U12" s="135">
        <v>45</v>
      </c>
      <c r="V12" s="135">
        <v>1190.98</v>
      </c>
      <c r="W12" s="135">
        <v>26</v>
      </c>
      <c r="X12" s="135">
        <v>585.16</v>
      </c>
      <c r="Y12" s="135">
        <v>40</v>
      </c>
      <c r="Z12" s="135">
        <v>1023.69</v>
      </c>
      <c r="AA12" s="51">
        <f t="shared" ref="AA12:AB15" si="0">C12+E12+G12+I12+K12+M12+O12+Q12+S12+U12+W12+Y12</f>
        <v>477</v>
      </c>
      <c r="AB12" s="51">
        <f t="shared" si="0"/>
        <v>12946.83</v>
      </c>
    </row>
    <row r="13" spans="1:30" x14ac:dyDescent="0.25">
      <c r="A13" s="20"/>
      <c r="B13" s="24" t="s">
        <v>109</v>
      </c>
      <c r="C13" s="135"/>
      <c r="D13" s="135"/>
      <c r="E13" s="135">
        <v>3</v>
      </c>
      <c r="F13" s="135">
        <v>32.24</v>
      </c>
      <c r="G13" s="135">
        <v>1</v>
      </c>
      <c r="H13" s="135">
        <v>3.3</v>
      </c>
      <c r="I13" s="135"/>
      <c r="J13" s="135"/>
      <c r="K13" s="135">
        <v>1</v>
      </c>
      <c r="L13" s="135">
        <v>10.68</v>
      </c>
      <c r="M13" s="135"/>
      <c r="N13" s="135"/>
      <c r="O13" s="135"/>
      <c r="P13" s="135"/>
      <c r="Q13" s="135">
        <v>1</v>
      </c>
      <c r="R13" s="135">
        <v>45.14</v>
      </c>
      <c r="S13" s="135">
        <v>1</v>
      </c>
      <c r="T13" s="135">
        <v>5.82</v>
      </c>
      <c r="U13" s="135"/>
      <c r="V13" s="135"/>
      <c r="W13" s="135"/>
      <c r="X13" s="135"/>
      <c r="Y13" s="135">
        <v>2</v>
      </c>
      <c r="Z13" s="135">
        <v>30.59</v>
      </c>
      <c r="AA13" s="51">
        <f t="shared" si="0"/>
        <v>9</v>
      </c>
      <c r="AB13" s="51">
        <f t="shared" si="0"/>
        <v>127.77000000000001</v>
      </c>
      <c r="AD13" s="1"/>
    </row>
    <row r="14" spans="1:30" x14ac:dyDescent="0.25">
      <c r="B14" s="19" t="s">
        <v>112</v>
      </c>
      <c r="C14" s="135"/>
      <c r="D14" s="135"/>
      <c r="E14" s="135">
        <v>1</v>
      </c>
      <c r="F14" s="135">
        <v>95.6</v>
      </c>
      <c r="G14" s="135">
        <v>6</v>
      </c>
      <c r="H14" s="135">
        <v>821.2</v>
      </c>
      <c r="I14" s="135">
        <v>3</v>
      </c>
      <c r="J14" s="135">
        <v>260.2</v>
      </c>
      <c r="K14" s="135">
        <v>4</v>
      </c>
      <c r="L14" s="135">
        <v>382.4</v>
      </c>
      <c r="M14" s="135"/>
      <c r="N14" s="135"/>
      <c r="O14" s="135">
        <v>3</v>
      </c>
      <c r="P14" s="135">
        <v>217.6</v>
      </c>
      <c r="Q14" s="135">
        <v>4</v>
      </c>
      <c r="R14" s="135">
        <v>607.79999999999995</v>
      </c>
      <c r="S14" s="135">
        <v>3</v>
      </c>
      <c r="T14" s="135">
        <v>271.8</v>
      </c>
      <c r="U14" s="135">
        <v>4</v>
      </c>
      <c r="V14" s="135">
        <v>348.1</v>
      </c>
      <c r="W14" s="135">
        <v>2</v>
      </c>
      <c r="X14" s="135">
        <v>251.6</v>
      </c>
      <c r="Y14" s="135">
        <v>6</v>
      </c>
      <c r="Z14" s="135">
        <v>1345.9</v>
      </c>
      <c r="AA14" s="51">
        <f t="shared" si="0"/>
        <v>36</v>
      </c>
      <c r="AB14" s="51">
        <f t="shared" si="0"/>
        <v>4602.2000000000007</v>
      </c>
    </row>
    <row r="15" spans="1:30" s="30" customFormat="1" x14ac:dyDescent="0.25">
      <c r="A15" s="129"/>
      <c r="B15" s="130" t="s">
        <v>110</v>
      </c>
      <c r="C15" s="136"/>
      <c r="D15" s="136"/>
      <c r="E15" s="136">
        <v>1</v>
      </c>
      <c r="F15" s="136">
        <v>0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>
        <v>2</v>
      </c>
      <c r="T15" s="136">
        <v>28</v>
      </c>
      <c r="U15" s="136"/>
      <c r="V15" s="136"/>
      <c r="W15" s="136">
        <v>1</v>
      </c>
      <c r="X15" s="136">
        <v>0</v>
      </c>
      <c r="Y15" s="136"/>
      <c r="Z15" s="136"/>
      <c r="AA15" s="51">
        <f t="shared" si="0"/>
        <v>4</v>
      </c>
      <c r="AB15" s="51">
        <f t="shared" si="0"/>
        <v>28</v>
      </c>
    </row>
    <row r="16" spans="1:30" ht="13.8" thickBot="1" x14ac:dyDescent="0.3">
      <c r="A16" s="35" t="s">
        <v>80</v>
      </c>
      <c r="B16" s="35"/>
      <c r="C16" s="28">
        <f t="shared" ref="C16:AB16" si="1">SUM(C12:C15)</f>
        <v>48</v>
      </c>
      <c r="D16" s="60">
        <f t="shared" si="1"/>
        <v>1110.58</v>
      </c>
      <c r="E16" s="28">
        <f t="shared" si="1"/>
        <v>60</v>
      </c>
      <c r="F16" s="60">
        <f t="shared" si="1"/>
        <v>1742.1899999999998</v>
      </c>
      <c r="G16" s="28">
        <f t="shared" si="1"/>
        <v>42</v>
      </c>
      <c r="H16" s="60">
        <f t="shared" si="1"/>
        <v>1819.52</v>
      </c>
      <c r="I16" s="28">
        <f t="shared" si="1"/>
        <v>43</v>
      </c>
      <c r="J16" s="60">
        <f t="shared" si="1"/>
        <v>1388.5900000000001</v>
      </c>
      <c r="K16" s="28">
        <f t="shared" si="1"/>
        <v>37</v>
      </c>
      <c r="L16" s="60">
        <f t="shared" si="1"/>
        <v>1193.4699999999998</v>
      </c>
      <c r="M16" s="28">
        <f t="shared" si="1"/>
        <v>26</v>
      </c>
      <c r="N16" s="60">
        <f t="shared" si="1"/>
        <v>631.55999999999995</v>
      </c>
      <c r="O16" s="28">
        <f t="shared" si="1"/>
        <v>55</v>
      </c>
      <c r="P16" s="60">
        <f t="shared" si="1"/>
        <v>1417.9599999999998</v>
      </c>
      <c r="Q16" s="28">
        <f t="shared" si="1"/>
        <v>44</v>
      </c>
      <c r="R16" s="60">
        <f t="shared" si="1"/>
        <v>2217.46</v>
      </c>
      <c r="S16" s="28">
        <f t="shared" si="1"/>
        <v>45</v>
      </c>
      <c r="T16" s="60">
        <f t="shared" si="1"/>
        <v>1407.4499999999998</v>
      </c>
      <c r="U16" s="28">
        <f t="shared" si="1"/>
        <v>49</v>
      </c>
      <c r="V16" s="60">
        <f t="shared" si="1"/>
        <v>1539.08</v>
      </c>
      <c r="W16" s="28">
        <f t="shared" si="1"/>
        <v>29</v>
      </c>
      <c r="X16" s="60">
        <f t="shared" si="1"/>
        <v>836.76</v>
      </c>
      <c r="Y16" s="28">
        <f t="shared" si="1"/>
        <v>48</v>
      </c>
      <c r="Z16" s="60">
        <f t="shared" si="1"/>
        <v>2400.1800000000003</v>
      </c>
      <c r="AA16" s="53">
        <f t="shared" si="1"/>
        <v>526</v>
      </c>
      <c r="AB16" s="54">
        <f t="shared" si="1"/>
        <v>17704.800000000003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51">
        <f t="shared" ref="AA19:AB21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4">
        <v>3</v>
      </c>
      <c r="D22" s="4">
        <v>1612.66</v>
      </c>
      <c r="E22" s="4">
        <v>5</v>
      </c>
      <c r="F22" s="4">
        <v>2143.61</v>
      </c>
      <c r="G22" s="4">
        <v>6</v>
      </c>
      <c r="H22" s="4">
        <v>1625.82</v>
      </c>
      <c r="I22" s="4">
        <v>1</v>
      </c>
      <c r="J22" s="4">
        <v>543.79999999999995</v>
      </c>
      <c r="K22" s="4">
        <v>4</v>
      </c>
      <c r="L22" s="4">
        <v>1435</v>
      </c>
      <c r="M22" s="4"/>
      <c r="N22" s="4"/>
      <c r="O22" s="4">
        <v>8</v>
      </c>
      <c r="P22" s="4">
        <v>3693.38</v>
      </c>
      <c r="Q22" s="4">
        <v>5</v>
      </c>
      <c r="R22" s="4">
        <v>2082.7199999999998</v>
      </c>
      <c r="S22" s="4">
        <v>6</v>
      </c>
      <c r="T22" s="4">
        <v>3916.81</v>
      </c>
      <c r="U22" s="4">
        <v>5</v>
      </c>
      <c r="V22" s="4">
        <v>3144.21</v>
      </c>
      <c r="W22" s="4">
        <v>3</v>
      </c>
      <c r="X22" s="4">
        <v>1539.69</v>
      </c>
      <c r="Y22" s="4">
        <v>8</v>
      </c>
      <c r="Z22" s="4">
        <v>4672.45</v>
      </c>
      <c r="AA22" s="51">
        <f t="shared" ref="AA22:AB24" si="3">C22+E22+G22+I22+K22+M22+O22+Q22+S22+U22+W22+Y22</f>
        <v>54</v>
      </c>
      <c r="AB22" s="51">
        <f t="shared" si="3"/>
        <v>26410.149999999998</v>
      </c>
    </row>
    <row r="23" spans="1:30" x14ac:dyDescent="0.25">
      <c r="B23" s="24" t="s">
        <v>45</v>
      </c>
      <c r="C23" s="17">
        <v>1</v>
      </c>
      <c r="D23" s="17">
        <v>137</v>
      </c>
      <c r="E23" s="17"/>
      <c r="F23" s="17"/>
      <c r="G23" s="17"/>
      <c r="H23" s="17"/>
      <c r="I23" s="17">
        <v>1</v>
      </c>
      <c r="J23" s="17">
        <v>499.85</v>
      </c>
      <c r="K23" s="17"/>
      <c r="L23" s="17"/>
      <c r="M23" s="17"/>
      <c r="N23" s="17"/>
      <c r="O23" s="17"/>
      <c r="P23" s="17"/>
      <c r="Q23" s="17">
        <v>1</v>
      </c>
      <c r="R23" s="17">
        <v>285.38</v>
      </c>
      <c r="S23" s="17">
        <v>1</v>
      </c>
      <c r="T23" s="17">
        <v>410.6</v>
      </c>
      <c r="U23" s="17">
        <v>2</v>
      </c>
      <c r="V23" s="17">
        <v>767.8</v>
      </c>
      <c r="W23" s="17"/>
      <c r="X23" s="17"/>
      <c r="Y23" s="17">
        <v>1</v>
      </c>
      <c r="Z23" s="17">
        <v>89</v>
      </c>
      <c r="AA23" s="51">
        <f t="shared" si="3"/>
        <v>7</v>
      </c>
      <c r="AB23" s="51">
        <f t="shared" si="3"/>
        <v>2189.63</v>
      </c>
    </row>
    <row r="24" spans="1:30" x14ac:dyDescent="0.25">
      <c r="B24" s="24" t="s">
        <v>46</v>
      </c>
      <c r="C24" s="8"/>
      <c r="D24" s="8"/>
      <c r="E24" s="8"/>
      <c r="F24" s="8"/>
      <c r="G24" s="8"/>
      <c r="H24" s="8"/>
      <c r="I24" s="8"/>
      <c r="J24" s="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1">
        <f t="shared" si="3"/>
        <v>0</v>
      </c>
      <c r="AB24" s="51">
        <f t="shared" si="3"/>
        <v>0</v>
      </c>
    </row>
    <row r="25" spans="1:30" ht="13.8" thickBot="1" x14ac:dyDescent="0.3">
      <c r="A25" s="64" t="s">
        <v>47</v>
      </c>
      <c r="B25" s="64"/>
      <c r="C25" s="28">
        <f t="shared" ref="C25:AB25" si="4">SUM(C19:C24)</f>
        <v>4</v>
      </c>
      <c r="D25" s="60">
        <f t="shared" si="4"/>
        <v>1749.66</v>
      </c>
      <c r="E25" s="28">
        <f t="shared" si="4"/>
        <v>5</v>
      </c>
      <c r="F25" s="60">
        <f t="shared" si="4"/>
        <v>2143.61</v>
      </c>
      <c r="G25" s="28">
        <f t="shared" si="4"/>
        <v>6</v>
      </c>
      <c r="H25" s="60">
        <f t="shared" si="4"/>
        <v>1625.82</v>
      </c>
      <c r="I25" s="28">
        <f t="shared" si="4"/>
        <v>2</v>
      </c>
      <c r="J25" s="60">
        <f t="shared" si="4"/>
        <v>1043.6500000000001</v>
      </c>
      <c r="K25" s="65">
        <f t="shared" si="4"/>
        <v>4</v>
      </c>
      <c r="L25" s="73">
        <f t="shared" si="4"/>
        <v>1435</v>
      </c>
      <c r="M25" s="65">
        <f t="shared" si="4"/>
        <v>0</v>
      </c>
      <c r="N25" s="73">
        <f t="shared" si="4"/>
        <v>0</v>
      </c>
      <c r="O25" s="65">
        <f t="shared" si="4"/>
        <v>8</v>
      </c>
      <c r="P25" s="73">
        <f t="shared" si="4"/>
        <v>3693.38</v>
      </c>
      <c r="Q25" s="65">
        <f t="shared" si="4"/>
        <v>6</v>
      </c>
      <c r="R25" s="73">
        <f t="shared" si="4"/>
        <v>2368.1</v>
      </c>
      <c r="S25" s="65">
        <f t="shared" si="4"/>
        <v>7</v>
      </c>
      <c r="T25" s="73">
        <f t="shared" si="4"/>
        <v>4327.41</v>
      </c>
      <c r="U25" s="65">
        <f t="shared" si="4"/>
        <v>7</v>
      </c>
      <c r="V25" s="73">
        <f t="shared" si="4"/>
        <v>3912.01</v>
      </c>
      <c r="W25" s="65">
        <f t="shared" si="4"/>
        <v>3</v>
      </c>
      <c r="X25" s="73">
        <f t="shared" si="4"/>
        <v>1539.69</v>
      </c>
      <c r="Y25" s="65">
        <f t="shared" si="4"/>
        <v>9</v>
      </c>
      <c r="Z25" s="73">
        <f t="shared" si="4"/>
        <v>4761.45</v>
      </c>
      <c r="AA25" s="53">
        <f t="shared" si="4"/>
        <v>61</v>
      </c>
      <c r="AB25" s="54">
        <f t="shared" si="4"/>
        <v>28599.78</v>
      </c>
    </row>
    <row r="26" spans="1:30" ht="13.8" thickTop="1" x14ac:dyDescent="0.25">
      <c r="AA26" s="49"/>
      <c r="AB26" s="49"/>
    </row>
    <row r="27" spans="1:30" x14ac:dyDescent="0.25">
      <c r="A27" s="25" t="s">
        <v>102</v>
      </c>
      <c r="C27" s="62">
        <f t="shared" ref="C27:AB27" si="5">C16+C25</f>
        <v>52</v>
      </c>
      <c r="D27" s="74">
        <f t="shared" si="5"/>
        <v>2860.24</v>
      </c>
      <c r="E27" s="62">
        <f t="shared" si="5"/>
        <v>65</v>
      </c>
      <c r="F27" s="74">
        <f t="shared" si="5"/>
        <v>3885.8</v>
      </c>
      <c r="G27" s="62">
        <f t="shared" si="5"/>
        <v>48</v>
      </c>
      <c r="H27" s="74">
        <f t="shared" si="5"/>
        <v>3445.34</v>
      </c>
      <c r="I27" s="62">
        <f t="shared" si="5"/>
        <v>45</v>
      </c>
      <c r="J27" s="74">
        <f t="shared" si="5"/>
        <v>2432.2400000000002</v>
      </c>
      <c r="K27" s="62">
        <f t="shared" si="5"/>
        <v>41</v>
      </c>
      <c r="L27" s="74">
        <f t="shared" si="5"/>
        <v>2628.47</v>
      </c>
      <c r="M27" s="62">
        <f t="shared" si="5"/>
        <v>26</v>
      </c>
      <c r="N27" s="74">
        <f t="shared" si="5"/>
        <v>631.55999999999995</v>
      </c>
      <c r="O27" s="62">
        <f t="shared" si="5"/>
        <v>63</v>
      </c>
      <c r="P27" s="74">
        <f t="shared" si="5"/>
        <v>5111.34</v>
      </c>
      <c r="Q27" s="62">
        <f t="shared" si="5"/>
        <v>50</v>
      </c>
      <c r="R27" s="74">
        <f t="shared" si="5"/>
        <v>4585.5599999999995</v>
      </c>
      <c r="S27" s="62">
        <f t="shared" si="5"/>
        <v>52</v>
      </c>
      <c r="T27" s="74">
        <f t="shared" si="5"/>
        <v>5734.86</v>
      </c>
      <c r="U27" s="62">
        <f t="shared" si="5"/>
        <v>56</v>
      </c>
      <c r="V27" s="74">
        <f t="shared" si="5"/>
        <v>5451.09</v>
      </c>
      <c r="W27" s="62">
        <f t="shared" si="5"/>
        <v>32</v>
      </c>
      <c r="X27" s="74">
        <f t="shared" si="5"/>
        <v>2376.4499999999998</v>
      </c>
      <c r="Y27" s="62">
        <f t="shared" si="5"/>
        <v>57</v>
      </c>
      <c r="Z27" s="74">
        <f t="shared" si="5"/>
        <v>7161.63</v>
      </c>
      <c r="AA27" s="123">
        <f t="shared" si="5"/>
        <v>587</v>
      </c>
      <c r="AB27" s="124">
        <f t="shared" si="5"/>
        <v>46304.58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3.5" customHeight="1" x14ac:dyDescent="0.25">
      <c r="A29" s="25" t="s">
        <v>81</v>
      </c>
      <c r="B29" s="61"/>
      <c r="C29" s="61"/>
      <c r="D29" s="88">
        <v>26641.3</v>
      </c>
      <c r="E29" s="61"/>
      <c r="F29" s="88">
        <v>73203.570000000007</v>
      </c>
      <c r="G29" s="61"/>
      <c r="H29" s="88">
        <v>37999.449999999997</v>
      </c>
      <c r="I29" s="61"/>
      <c r="J29" s="88">
        <v>35619.26</v>
      </c>
      <c r="K29" s="61"/>
      <c r="L29" s="88">
        <v>25043.29</v>
      </c>
      <c r="M29" s="61"/>
      <c r="N29" s="88">
        <v>19053.810000000001</v>
      </c>
      <c r="O29" s="61"/>
      <c r="P29" s="88">
        <v>30902.95</v>
      </c>
      <c r="Q29" s="61"/>
      <c r="R29" s="88">
        <v>32577.09</v>
      </c>
      <c r="S29" s="61"/>
      <c r="T29" s="88">
        <v>72928.23</v>
      </c>
      <c r="U29" s="61"/>
      <c r="V29" s="88">
        <v>37046.019999999997</v>
      </c>
      <c r="W29" s="61"/>
      <c r="X29" s="88">
        <v>22520.720000000001</v>
      </c>
      <c r="Y29" s="61"/>
      <c r="Z29" s="88">
        <v>27475.5</v>
      </c>
      <c r="AA29" s="86"/>
      <c r="AB29" s="59">
        <f>D29+F29+H29+J29+L29+N29+P29+R29+T29+V29+X29+Z29</f>
        <v>441011.19000000006</v>
      </c>
      <c r="AC29" s="105"/>
      <c r="AD29" s="105"/>
    </row>
    <row r="30" spans="1:30" ht="13.8" thickBot="1" x14ac:dyDescent="0.3">
      <c r="A30" s="35" t="s">
        <v>83</v>
      </c>
      <c r="B30" s="35"/>
      <c r="C30" s="28"/>
      <c r="D30" s="113">
        <f>D27/D29</f>
        <v>0.10736112727231779</v>
      </c>
      <c r="E30" s="28"/>
      <c r="F30" s="113">
        <f>F27/F29</f>
        <v>5.3082110612911362E-2</v>
      </c>
      <c r="G30" s="28"/>
      <c r="H30" s="113">
        <f>H27/H29</f>
        <v>9.0668154407498008E-2</v>
      </c>
      <c r="I30" s="28"/>
      <c r="J30" s="113">
        <f>J27/J29</f>
        <v>6.8284405683891242E-2</v>
      </c>
      <c r="K30" s="28"/>
      <c r="L30" s="113">
        <f>L27/L29</f>
        <v>0.10495705636120492</v>
      </c>
      <c r="M30" s="28"/>
      <c r="N30" s="113">
        <f>N27/N29</f>
        <v>3.3146126680175768E-2</v>
      </c>
      <c r="O30" s="28"/>
      <c r="P30" s="113">
        <f>P27/P29</f>
        <v>0.16539974339019414</v>
      </c>
      <c r="Q30" s="28"/>
      <c r="R30" s="113">
        <f>R27/R29</f>
        <v>0.14076027048456444</v>
      </c>
      <c r="S30" s="28"/>
      <c r="T30" s="113">
        <f>T27/T29</f>
        <v>7.8637038085251756E-2</v>
      </c>
      <c r="U30" s="28"/>
      <c r="V30" s="113">
        <f>V27/V29</f>
        <v>0.14714374175687431</v>
      </c>
      <c r="W30" s="28"/>
      <c r="X30" s="113">
        <f>X27/X29</f>
        <v>0.10552282520274661</v>
      </c>
      <c r="Y30" s="28"/>
      <c r="Z30" s="113">
        <f>Z27/Z29</f>
        <v>0.26065512911502975</v>
      </c>
      <c r="AA30" s="125"/>
      <c r="AB30" s="126">
        <f>AB27/AB29</f>
        <v>0.10499638342510084</v>
      </c>
    </row>
    <row r="31" spans="1:30" ht="13.5" customHeight="1" thickTop="1" x14ac:dyDescent="0.25">
      <c r="D31" s="10"/>
      <c r="F31" s="10"/>
      <c r="H31" s="10"/>
      <c r="J31" s="10"/>
      <c r="L31" s="10"/>
      <c r="N31" s="10"/>
      <c r="P31" s="10"/>
      <c r="R31" s="10"/>
      <c r="T31" s="10"/>
      <c r="V31" s="10"/>
      <c r="X31" s="10"/>
      <c r="Z31" s="10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32</v>
      </c>
      <c r="D33" s="17">
        <v>60</v>
      </c>
      <c r="E33" s="17">
        <v>33</v>
      </c>
      <c r="F33" s="17">
        <v>5</v>
      </c>
      <c r="G33" s="17">
        <v>40</v>
      </c>
      <c r="H33" s="17">
        <v>119</v>
      </c>
      <c r="I33" s="17">
        <v>36</v>
      </c>
      <c r="J33" s="17">
        <v>0</v>
      </c>
      <c r="K33" s="17">
        <v>19</v>
      </c>
      <c r="L33" s="17">
        <v>0</v>
      </c>
      <c r="M33" s="17">
        <v>21</v>
      </c>
      <c r="N33" s="17">
        <v>0</v>
      </c>
      <c r="O33" s="17">
        <v>36</v>
      </c>
      <c r="P33" s="117">
        <v>4</v>
      </c>
      <c r="Q33" s="17">
        <v>37</v>
      </c>
      <c r="R33" s="117">
        <v>750</v>
      </c>
      <c r="S33" s="17">
        <v>32</v>
      </c>
      <c r="T33" s="117">
        <v>36</v>
      </c>
      <c r="U33" s="17">
        <v>22</v>
      </c>
      <c r="V33" s="117">
        <v>0</v>
      </c>
      <c r="W33" s="17">
        <v>36</v>
      </c>
      <c r="X33" s="117">
        <v>765</v>
      </c>
      <c r="Y33" s="17">
        <v>26</v>
      </c>
      <c r="Z33" s="117">
        <v>450.38</v>
      </c>
      <c r="AA33" s="51">
        <f>C33+E33+G33+I33+K33+M33+O33+Q33+S33+U33+W33+Y33</f>
        <v>370</v>
      </c>
      <c r="AB33" s="119">
        <f>D33+F33+H33+J33+L33+N33+P33+R33+T33+V33+X33+Z33</f>
        <v>2189.38</v>
      </c>
    </row>
    <row r="34" spans="1:32" x14ac:dyDescent="0.25">
      <c r="A34" s="30"/>
      <c r="B34" s="31" t="s">
        <v>41</v>
      </c>
      <c r="C34" s="96">
        <v>28</v>
      </c>
      <c r="D34" s="96">
        <v>691.95</v>
      </c>
      <c r="E34" s="96">
        <v>22</v>
      </c>
      <c r="F34" s="96">
        <v>137.25</v>
      </c>
      <c r="G34" s="96">
        <v>23</v>
      </c>
      <c r="H34" s="96">
        <v>196.2</v>
      </c>
      <c r="I34" s="96">
        <v>25</v>
      </c>
      <c r="J34" s="96">
        <v>368.1</v>
      </c>
      <c r="K34" s="96">
        <v>21</v>
      </c>
      <c r="L34" s="96">
        <v>187.49</v>
      </c>
      <c r="M34" s="96">
        <v>14</v>
      </c>
      <c r="N34" s="96">
        <v>171.22</v>
      </c>
      <c r="O34" s="96">
        <v>20</v>
      </c>
      <c r="P34" s="118">
        <v>541.41</v>
      </c>
      <c r="Q34" s="96">
        <v>25</v>
      </c>
      <c r="R34" s="118">
        <v>791.05</v>
      </c>
      <c r="S34" s="96">
        <v>23</v>
      </c>
      <c r="T34" s="118">
        <v>441.65</v>
      </c>
      <c r="U34" s="96">
        <v>16</v>
      </c>
      <c r="V34" s="118">
        <v>384.95</v>
      </c>
      <c r="W34" s="96">
        <v>31</v>
      </c>
      <c r="X34" s="118">
        <v>812.75</v>
      </c>
      <c r="Y34" s="96">
        <v>20</v>
      </c>
      <c r="Z34" s="118">
        <v>1378.1</v>
      </c>
      <c r="AA34" s="51">
        <f>C34+E34+G34+I34+K34+M34+O34+Q34+S34+U34+W34+Y34</f>
        <v>268</v>
      </c>
      <c r="AB34" s="119">
        <f>D34+F34+H34+J34+L34+N34+P34+R34+T34+V34+X34+Z34</f>
        <v>6102.1200000000008</v>
      </c>
    </row>
    <row r="35" spans="1:32" s="25" customFormat="1" ht="13.8" thickBot="1" x14ac:dyDescent="0.3">
      <c r="A35" s="64" t="s">
        <v>76</v>
      </c>
      <c r="B35" s="64"/>
      <c r="C35" s="66">
        <f t="shared" ref="C35:N35" si="6">C33+C34</f>
        <v>60</v>
      </c>
      <c r="D35" s="120">
        <f t="shared" si="6"/>
        <v>751.95</v>
      </c>
      <c r="E35" s="66">
        <f t="shared" si="6"/>
        <v>55</v>
      </c>
      <c r="F35" s="120">
        <f t="shared" si="6"/>
        <v>142.25</v>
      </c>
      <c r="G35" s="66">
        <f t="shared" si="6"/>
        <v>63</v>
      </c>
      <c r="H35" s="120">
        <f t="shared" si="6"/>
        <v>315.2</v>
      </c>
      <c r="I35" s="66">
        <f t="shared" si="6"/>
        <v>61</v>
      </c>
      <c r="J35" s="120">
        <f t="shared" si="6"/>
        <v>368.1</v>
      </c>
      <c r="K35" s="66">
        <f t="shared" si="6"/>
        <v>40</v>
      </c>
      <c r="L35" s="120">
        <f t="shared" si="6"/>
        <v>187.49</v>
      </c>
      <c r="M35" s="66">
        <f t="shared" si="6"/>
        <v>35</v>
      </c>
      <c r="N35" s="120">
        <f t="shared" si="6"/>
        <v>171.22</v>
      </c>
      <c r="O35" s="66">
        <f t="shared" ref="O35:AB35" si="7">SUM(O33:O34)</f>
        <v>56</v>
      </c>
      <c r="P35" s="120">
        <f t="shared" si="7"/>
        <v>545.41</v>
      </c>
      <c r="Q35" s="66">
        <f t="shared" si="7"/>
        <v>62</v>
      </c>
      <c r="R35" s="120">
        <f t="shared" si="7"/>
        <v>1541.05</v>
      </c>
      <c r="S35" s="66">
        <f t="shared" si="7"/>
        <v>55</v>
      </c>
      <c r="T35" s="120">
        <f t="shared" si="7"/>
        <v>477.65</v>
      </c>
      <c r="U35" s="66">
        <f t="shared" si="7"/>
        <v>38</v>
      </c>
      <c r="V35" s="120">
        <f t="shared" si="7"/>
        <v>384.95</v>
      </c>
      <c r="W35" s="66">
        <f t="shared" si="7"/>
        <v>67</v>
      </c>
      <c r="X35" s="120">
        <f t="shared" si="7"/>
        <v>1577.75</v>
      </c>
      <c r="Y35" s="66">
        <f t="shared" si="7"/>
        <v>46</v>
      </c>
      <c r="Z35" s="120">
        <f t="shared" si="7"/>
        <v>1828.48</v>
      </c>
      <c r="AA35" s="53">
        <f t="shared" si="7"/>
        <v>638</v>
      </c>
      <c r="AB35" s="54">
        <f t="shared" si="7"/>
        <v>8291.5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s="25" customFormat="1" ht="24" customHeight="1" thickTop="1" thickBot="1" x14ac:dyDescent="0.3">
      <c r="A37" s="133" t="s">
        <v>103</v>
      </c>
      <c r="B37" s="133"/>
      <c r="C37" s="139"/>
      <c r="D37" s="140">
        <f>D16+D25+D35-D9</f>
        <v>2758.0399999999995</v>
      </c>
      <c r="E37" s="139"/>
      <c r="F37" s="140">
        <f>F16+F25+F35-F9</f>
        <v>2951.8500000000004</v>
      </c>
      <c r="G37" s="139"/>
      <c r="H37" s="140">
        <f>H16+H25+H34-H9</f>
        <v>2694.24</v>
      </c>
      <c r="I37" s="139"/>
      <c r="J37" s="140">
        <f>J16+J25+J35-J9</f>
        <v>1864.8400000000001</v>
      </c>
      <c r="K37" s="139"/>
      <c r="L37" s="140">
        <f>L16+L25+L35-L9</f>
        <v>2121.2399999999998</v>
      </c>
      <c r="M37" s="139"/>
      <c r="N37" s="140">
        <f>N16+N25+N35-N9</f>
        <v>290.30999999999995</v>
      </c>
      <c r="O37" s="139"/>
      <c r="P37" s="140">
        <f>P16+P25+P35-P9</f>
        <v>4685.96</v>
      </c>
      <c r="Q37" s="139"/>
      <c r="R37" s="140">
        <f>R16+R25+R35-R9</f>
        <v>5274.83</v>
      </c>
      <c r="S37" s="139"/>
      <c r="T37" s="140">
        <f>T16+T25+T35-T9</f>
        <v>5262.079999999999</v>
      </c>
      <c r="U37" s="139"/>
      <c r="V37" s="140">
        <f>V16+V25+V35-V9</f>
        <v>4894.46</v>
      </c>
      <c r="W37" s="139"/>
      <c r="X37" s="140">
        <f>X16+X25+X35-X9</f>
        <v>3299.6299999999997</v>
      </c>
      <c r="Y37" s="139"/>
      <c r="Z37" s="140">
        <f>Z16+Z25+Z35-Z9</f>
        <v>8038.01</v>
      </c>
      <c r="AA37" s="139"/>
      <c r="AB37" s="140">
        <f>AB16+AB25+AB35-AB9</f>
        <v>44254.490000000005</v>
      </c>
      <c r="AF37" s="62"/>
    </row>
    <row r="38" spans="1:32" ht="13.8" thickTop="1" x14ac:dyDescent="0.25">
      <c r="A38" s="15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  <row r="45" spans="1:32" x14ac:dyDescent="0.25">
      <c r="B45" s="24"/>
    </row>
  </sheetData>
  <mergeCells count="13">
    <mergeCell ref="O3:P3"/>
    <mergeCell ref="Q3:R3"/>
    <mergeCell ref="AA3:AB3"/>
    <mergeCell ref="S3:T3"/>
    <mergeCell ref="U3:V3"/>
    <mergeCell ref="W3:X3"/>
    <mergeCell ref="Y3:Z3"/>
    <mergeCell ref="M3:N3"/>
    <mergeCell ref="C3:D3"/>
    <mergeCell ref="E3:F3"/>
    <mergeCell ref="G3:H3"/>
    <mergeCell ref="I3:J3"/>
    <mergeCell ref="K3:L3"/>
  </mergeCells>
  <phoneticPr fontId="4" type="noConversion"/>
  <pageMargins left="0.17" right="0.28999999999999998" top="1" bottom="1" header="0.5" footer="0.5"/>
  <pageSetup scale="61" orientation="landscape" r:id="rId1"/>
  <headerFooter alignWithMargins="0">
    <oddFooter>&amp;L&amp;F&amp;RPrepared by Kathy Adair
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40"/>
  <sheetViews>
    <sheetView zoomScaleNormal="100" workbookViewId="0">
      <pane xSplit="2" ySplit="3" topLeftCell="C4" activePane="bottomRight" state="frozen"/>
      <selection activeCell="B2" sqref="B2"/>
      <selection pane="topRight" activeCell="B2" sqref="B2"/>
      <selection pane="bottomLeft" activeCell="B2" sqref="B2"/>
      <selection pane="bottomRight" activeCell="C4" sqref="C4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8.109375" style="1" bestFit="1" customWidth="1"/>
    <col min="5" max="5" width="5.6640625" style="1" customWidth="1"/>
    <col min="6" max="6" width="8.109375" style="1" customWidth="1"/>
    <col min="7" max="7" width="5.6640625" style="1" customWidth="1"/>
    <col min="8" max="8" width="7.88671875" style="1" customWidth="1"/>
    <col min="9" max="9" width="5.6640625" style="1" customWidth="1"/>
    <col min="10" max="10" width="8.109375" style="1" customWidth="1"/>
    <col min="11" max="11" width="5.6640625" style="1" customWidth="1"/>
    <col min="12" max="12" width="8.109375" style="1" customWidth="1"/>
    <col min="13" max="13" width="5.6640625" style="1" customWidth="1"/>
    <col min="14" max="14" width="8.109375" style="1" customWidth="1"/>
    <col min="15" max="15" width="6.33203125" style="1" customWidth="1"/>
    <col min="16" max="16" width="9.5546875" style="1" customWidth="1"/>
    <col min="17" max="17" width="6.33203125" style="1" customWidth="1"/>
    <col min="18" max="18" width="8.109375" style="1" customWidth="1"/>
    <col min="19" max="19" width="6.109375" style="1" customWidth="1"/>
    <col min="20" max="20" width="8.109375" style="1" customWidth="1"/>
    <col min="21" max="21" width="5.33203125" style="1" customWidth="1"/>
    <col min="22" max="22" width="8.109375" style="1" customWidth="1"/>
    <col min="23" max="23" width="6.33203125" style="1" customWidth="1"/>
    <col min="24" max="24" width="8.109375" style="1" customWidth="1"/>
    <col min="25" max="25" width="6.109375" style="1" customWidth="1"/>
    <col min="26" max="26" width="8.109375" style="1" customWidth="1"/>
    <col min="27" max="27" width="6.33203125" style="1" customWidth="1"/>
    <col min="28" max="28" width="9.109375" style="1"/>
  </cols>
  <sheetData>
    <row r="1" spans="1:29" x14ac:dyDescent="0.25">
      <c r="A1" s="24" t="s">
        <v>116</v>
      </c>
    </row>
    <row r="2" spans="1:29" x14ac:dyDescent="0.25">
      <c r="A2" t="s">
        <v>19</v>
      </c>
    </row>
    <row r="3" spans="1:29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9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9" ht="13.8" x14ac:dyDescent="0.25">
      <c r="A5" s="26" t="s">
        <v>36</v>
      </c>
      <c r="B5" s="25"/>
      <c r="AA5" s="49"/>
      <c r="AB5" s="49"/>
    </row>
    <row r="6" spans="1:29" ht="13.8" thickBot="1" x14ac:dyDescent="0.3">
      <c r="B6" s="24" t="s">
        <v>111</v>
      </c>
      <c r="C6" s="8">
        <v>251</v>
      </c>
      <c r="E6" s="8">
        <v>266</v>
      </c>
      <c r="G6" s="8">
        <v>287</v>
      </c>
      <c r="I6" s="8">
        <v>230</v>
      </c>
      <c r="K6" s="8">
        <v>201</v>
      </c>
      <c r="M6" s="8">
        <v>132</v>
      </c>
      <c r="O6" s="8">
        <v>284</v>
      </c>
      <c r="Q6" s="8">
        <v>247</v>
      </c>
      <c r="S6" s="8">
        <v>238</v>
      </c>
      <c r="U6" s="8">
        <v>230</v>
      </c>
      <c r="W6" s="6">
        <v>234</v>
      </c>
      <c r="Y6" s="8">
        <v>175</v>
      </c>
      <c r="AA6" s="50">
        <f>C6+E6+G6+I6+K6+M6+O6+Q6+S6+U6+W6+Y6</f>
        <v>2775</v>
      </c>
      <c r="AB6" s="49"/>
    </row>
    <row r="7" spans="1:29" ht="13.8" thickTop="1" x14ac:dyDescent="0.25">
      <c r="B7" s="24" t="s">
        <v>113</v>
      </c>
      <c r="D7" s="4">
        <v>2876.77</v>
      </c>
      <c r="F7" s="4">
        <v>2948.3</v>
      </c>
      <c r="H7" s="4">
        <v>2996.65</v>
      </c>
      <c r="J7" s="4">
        <v>2543.33</v>
      </c>
      <c r="L7" s="4">
        <v>2117.19</v>
      </c>
      <c r="N7" s="4">
        <v>1363.22</v>
      </c>
      <c r="P7" s="4">
        <v>2877.38</v>
      </c>
      <c r="R7" s="4">
        <v>2411.71</v>
      </c>
      <c r="T7" s="4">
        <v>2340.21</v>
      </c>
      <c r="V7" s="4">
        <v>2456.0100000000002</v>
      </c>
      <c r="X7" s="4">
        <v>2709.17</v>
      </c>
      <c r="Z7" s="4">
        <v>2014.68</v>
      </c>
      <c r="AA7" s="49"/>
      <c r="AB7" s="51">
        <f>D7+F7+H7+J7+L7+N7+P7+R7+T7+V7+X7+Z7</f>
        <v>29654.619999999995</v>
      </c>
    </row>
    <row r="8" spans="1:29" x14ac:dyDescent="0.25">
      <c r="B8" s="24" t="s">
        <v>114</v>
      </c>
      <c r="D8" s="6">
        <v>376.5</v>
      </c>
      <c r="F8" s="6">
        <v>399</v>
      </c>
      <c r="H8" s="6">
        <v>430.5</v>
      </c>
      <c r="J8" s="6">
        <v>345</v>
      </c>
      <c r="L8" s="6">
        <v>301.5</v>
      </c>
      <c r="N8" s="6">
        <v>198</v>
      </c>
      <c r="P8" s="6">
        <v>426</v>
      </c>
      <c r="R8" s="6">
        <v>370.5</v>
      </c>
      <c r="T8" s="6">
        <v>357</v>
      </c>
      <c r="V8" s="6">
        <v>345</v>
      </c>
      <c r="X8" s="6">
        <v>351</v>
      </c>
      <c r="Z8" s="6">
        <v>262.5</v>
      </c>
      <c r="AA8" s="49"/>
      <c r="AB8" s="52">
        <f>D8+F8+H8+J8+L8+N8+P8+R8+T8+V8+X8+Z8</f>
        <v>4162.5</v>
      </c>
    </row>
    <row r="9" spans="1:29" ht="13.8" thickBot="1" x14ac:dyDescent="0.3">
      <c r="A9" s="64" t="s">
        <v>38</v>
      </c>
      <c r="B9" s="137"/>
      <c r="C9" s="9"/>
      <c r="D9" s="60">
        <f>SUM(D7:D8)</f>
        <v>3253.27</v>
      </c>
      <c r="E9" s="9"/>
      <c r="F9" s="60">
        <f>SUM(F7:F8)</f>
        <v>3347.3</v>
      </c>
      <c r="G9" s="9"/>
      <c r="H9" s="60">
        <f>SUM(H7:H8)</f>
        <v>3427.15</v>
      </c>
      <c r="I9" s="9"/>
      <c r="J9" s="60">
        <f>SUM(J7:J8)</f>
        <v>2888.33</v>
      </c>
      <c r="K9" s="9"/>
      <c r="L9" s="60">
        <f>SUM(L7:L8)</f>
        <v>2418.69</v>
      </c>
      <c r="M9" s="9"/>
      <c r="N9" s="60">
        <f>SUM(N7:N8)</f>
        <v>1561.22</v>
      </c>
      <c r="O9" s="9"/>
      <c r="P9" s="60">
        <f>SUM(P7:P8)</f>
        <v>3303.38</v>
      </c>
      <c r="Q9" s="9"/>
      <c r="R9" s="60">
        <f>SUM(R7:R8)</f>
        <v>2782.21</v>
      </c>
      <c r="S9" s="9"/>
      <c r="T9" s="60">
        <f>SUM(T7:T8)</f>
        <v>2697.21</v>
      </c>
      <c r="U9" s="9"/>
      <c r="V9" s="60">
        <f>SUM(V7:V8)</f>
        <v>2801.01</v>
      </c>
      <c r="W9" s="9"/>
      <c r="X9" s="60">
        <f>SUM(X7:X8)</f>
        <v>3060.17</v>
      </c>
      <c r="Y9" s="9"/>
      <c r="Z9" s="60">
        <f>SUM(Z7:Z8)</f>
        <v>2277.1800000000003</v>
      </c>
      <c r="AA9" s="50"/>
      <c r="AB9" s="58">
        <f>SUM(AB7:AB8)</f>
        <v>33817.119999999995</v>
      </c>
    </row>
    <row r="10" spans="1:29" ht="13.8" thickTop="1" x14ac:dyDescent="0.25">
      <c r="AA10" s="49"/>
      <c r="AB10" s="49"/>
    </row>
    <row r="11" spans="1:29" ht="13.8" x14ac:dyDescent="0.25">
      <c r="A11" s="26" t="s">
        <v>77</v>
      </c>
      <c r="B11" s="25"/>
      <c r="AA11" s="49"/>
      <c r="AB11" s="49"/>
    </row>
    <row r="12" spans="1:29" x14ac:dyDescent="0.25">
      <c r="A12" s="132"/>
      <c r="B12" s="24" t="s">
        <v>108</v>
      </c>
      <c r="C12" s="135">
        <v>106</v>
      </c>
      <c r="D12" s="135">
        <v>2896.04</v>
      </c>
      <c r="E12" s="135">
        <v>112</v>
      </c>
      <c r="F12" s="135">
        <v>2986.3</v>
      </c>
      <c r="G12" s="135">
        <v>97</v>
      </c>
      <c r="H12" s="135">
        <v>2501.2600000000002</v>
      </c>
      <c r="I12" s="135">
        <v>81</v>
      </c>
      <c r="J12" s="135">
        <v>2503.15</v>
      </c>
      <c r="K12" s="135">
        <v>90</v>
      </c>
      <c r="L12" s="135">
        <v>2217.5300000000002</v>
      </c>
      <c r="M12" s="135">
        <v>59</v>
      </c>
      <c r="N12" s="135">
        <v>1480.4</v>
      </c>
      <c r="O12" s="135">
        <v>153</v>
      </c>
      <c r="P12" s="135">
        <v>3879.27</v>
      </c>
      <c r="Q12" s="135">
        <v>104</v>
      </c>
      <c r="R12" s="135">
        <v>2725.18</v>
      </c>
      <c r="S12" s="135">
        <v>94</v>
      </c>
      <c r="T12" s="135">
        <v>2616.04</v>
      </c>
      <c r="U12" s="135">
        <v>112</v>
      </c>
      <c r="V12" s="135">
        <v>3061.25</v>
      </c>
      <c r="W12" s="135">
        <v>90</v>
      </c>
      <c r="X12" s="135">
        <v>2523.42</v>
      </c>
      <c r="Y12" s="135">
        <v>63</v>
      </c>
      <c r="Z12" s="135">
        <v>1814.27</v>
      </c>
      <c r="AA12" s="51">
        <f t="shared" ref="AA12:AB15" si="0">C12+E12+G12+I12+K12+M12+O12+Q12+S12+U12+W12+Y12</f>
        <v>1161</v>
      </c>
      <c r="AB12" s="51">
        <f t="shared" si="0"/>
        <v>31204.110000000004</v>
      </c>
      <c r="AC12" s="1"/>
    </row>
    <row r="13" spans="1:29" x14ac:dyDescent="0.25">
      <c r="A13" s="20"/>
      <c r="B13" t="s">
        <v>109</v>
      </c>
      <c r="C13" s="135">
        <v>2</v>
      </c>
      <c r="D13" s="135">
        <v>69.11</v>
      </c>
      <c r="E13" s="135"/>
      <c r="F13" s="135"/>
      <c r="G13" s="135">
        <v>10</v>
      </c>
      <c r="H13" s="135">
        <v>56.96</v>
      </c>
      <c r="I13" s="135">
        <v>3</v>
      </c>
      <c r="J13" s="135">
        <v>202.86</v>
      </c>
      <c r="K13" s="135"/>
      <c r="L13" s="135"/>
      <c r="M13" s="135">
        <v>3</v>
      </c>
      <c r="N13" s="135">
        <v>124.71</v>
      </c>
      <c r="O13" s="135">
        <v>2</v>
      </c>
      <c r="P13" s="135">
        <v>81.92</v>
      </c>
      <c r="Q13" s="135">
        <v>1</v>
      </c>
      <c r="R13" s="135">
        <v>65.94</v>
      </c>
      <c r="S13" s="135">
        <v>4</v>
      </c>
      <c r="T13" s="135">
        <v>590.95000000000005</v>
      </c>
      <c r="U13" s="135">
        <v>2</v>
      </c>
      <c r="V13" s="135">
        <v>372.8</v>
      </c>
      <c r="W13" s="135">
        <v>4</v>
      </c>
      <c r="X13" s="135">
        <v>865.46</v>
      </c>
      <c r="Y13" s="135">
        <v>1</v>
      </c>
      <c r="Z13" s="135">
        <v>119.06</v>
      </c>
      <c r="AA13" s="51">
        <f t="shared" si="0"/>
        <v>32</v>
      </c>
      <c r="AB13" s="51">
        <f t="shared" si="0"/>
        <v>2549.77</v>
      </c>
    </row>
    <row r="14" spans="1:29" x14ac:dyDescent="0.25">
      <c r="B14" s="19" t="s">
        <v>112</v>
      </c>
      <c r="C14" s="135">
        <v>39</v>
      </c>
      <c r="D14" s="135">
        <v>3102.6</v>
      </c>
      <c r="E14" s="135">
        <v>28</v>
      </c>
      <c r="F14" s="135">
        <v>2560.3000000000002</v>
      </c>
      <c r="G14" s="135">
        <v>31</v>
      </c>
      <c r="H14" s="135">
        <v>2664.99</v>
      </c>
      <c r="I14" s="135">
        <v>17</v>
      </c>
      <c r="J14" s="135">
        <v>2634.59</v>
      </c>
      <c r="K14" s="135">
        <v>10</v>
      </c>
      <c r="L14" s="135">
        <v>1040.2</v>
      </c>
      <c r="M14" s="135">
        <v>11</v>
      </c>
      <c r="N14" s="135">
        <v>1355.4</v>
      </c>
      <c r="O14" s="135">
        <v>18</v>
      </c>
      <c r="P14" s="135">
        <v>1988.3</v>
      </c>
      <c r="Q14" s="135">
        <v>5</v>
      </c>
      <c r="R14" s="135">
        <v>784.31</v>
      </c>
      <c r="S14" s="135">
        <v>15</v>
      </c>
      <c r="T14" s="135">
        <v>2036.2</v>
      </c>
      <c r="U14" s="135">
        <v>15</v>
      </c>
      <c r="V14" s="135">
        <v>1773.6</v>
      </c>
      <c r="W14" s="135">
        <v>9</v>
      </c>
      <c r="X14" s="135">
        <v>2282.6999999999998</v>
      </c>
      <c r="Y14" s="135">
        <v>20</v>
      </c>
      <c r="Z14" s="135">
        <v>1919.9</v>
      </c>
      <c r="AA14" s="51">
        <f t="shared" si="0"/>
        <v>218</v>
      </c>
      <c r="AB14" s="51">
        <f t="shared" si="0"/>
        <v>24143.09</v>
      </c>
    </row>
    <row r="15" spans="1:29" s="30" customFormat="1" x14ac:dyDescent="0.25">
      <c r="A15" s="129"/>
      <c r="B15" s="130" t="s">
        <v>110</v>
      </c>
      <c r="C15" s="136">
        <v>13</v>
      </c>
      <c r="D15" s="136">
        <v>340</v>
      </c>
      <c r="E15" s="136">
        <v>11</v>
      </c>
      <c r="F15" s="136">
        <v>108</v>
      </c>
      <c r="G15" s="136"/>
      <c r="H15" s="136"/>
      <c r="I15" s="136">
        <v>2</v>
      </c>
      <c r="J15" s="136">
        <v>40</v>
      </c>
      <c r="K15" s="136">
        <v>4</v>
      </c>
      <c r="L15" s="136">
        <v>0</v>
      </c>
      <c r="M15" s="136">
        <v>2</v>
      </c>
      <c r="N15" s="136">
        <v>471</v>
      </c>
      <c r="O15" s="136">
        <v>12</v>
      </c>
      <c r="P15" s="136">
        <v>1290</v>
      </c>
      <c r="Q15" s="136">
        <v>1</v>
      </c>
      <c r="R15" s="136">
        <v>23</v>
      </c>
      <c r="S15" s="136">
        <v>1</v>
      </c>
      <c r="T15" s="136">
        <v>0</v>
      </c>
      <c r="U15" s="136">
        <v>3</v>
      </c>
      <c r="V15" s="136">
        <v>0</v>
      </c>
      <c r="W15" s="136">
        <v>2</v>
      </c>
      <c r="X15" s="136">
        <v>326</v>
      </c>
      <c r="Y15" s="136">
        <v>5</v>
      </c>
      <c r="Z15" s="136">
        <v>48</v>
      </c>
      <c r="AA15" s="51">
        <f t="shared" si="0"/>
        <v>56</v>
      </c>
      <c r="AB15" s="51">
        <f t="shared" si="0"/>
        <v>2646</v>
      </c>
    </row>
    <row r="16" spans="1:29" ht="13.8" thickBot="1" x14ac:dyDescent="0.3">
      <c r="A16" s="35" t="s">
        <v>80</v>
      </c>
      <c r="B16" s="35"/>
      <c r="C16" s="28">
        <f t="shared" ref="C16:AB16" si="1">SUM(C12:C15)</f>
        <v>160</v>
      </c>
      <c r="D16" s="60">
        <f t="shared" si="1"/>
        <v>6407.75</v>
      </c>
      <c r="E16" s="28">
        <f t="shared" si="1"/>
        <v>151</v>
      </c>
      <c r="F16" s="60">
        <f t="shared" si="1"/>
        <v>5654.6</v>
      </c>
      <c r="G16" s="28">
        <f t="shared" si="1"/>
        <v>138</v>
      </c>
      <c r="H16" s="60">
        <f t="shared" si="1"/>
        <v>5223.21</v>
      </c>
      <c r="I16" s="28">
        <f t="shared" si="1"/>
        <v>103</v>
      </c>
      <c r="J16" s="60">
        <f t="shared" si="1"/>
        <v>5380.6</v>
      </c>
      <c r="K16" s="28">
        <f t="shared" si="1"/>
        <v>104</v>
      </c>
      <c r="L16" s="60">
        <f t="shared" si="1"/>
        <v>3257.7300000000005</v>
      </c>
      <c r="M16" s="28">
        <f t="shared" si="1"/>
        <v>75</v>
      </c>
      <c r="N16" s="60">
        <f t="shared" si="1"/>
        <v>3431.51</v>
      </c>
      <c r="O16" s="28">
        <f t="shared" si="1"/>
        <v>185</v>
      </c>
      <c r="P16" s="60">
        <f t="shared" si="1"/>
        <v>7239.49</v>
      </c>
      <c r="Q16" s="28">
        <f t="shared" si="1"/>
        <v>111</v>
      </c>
      <c r="R16" s="60">
        <f t="shared" si="1"/>
        <v>3598.43</v>
      </c>
      <c r="S16" s="28">
        <f t="shared" si="1"/>
        <v>114</v>
      </c>
      <c r="T16" s="60">
        <f t="shared" si="1"/>
        <v>5243.19</v>
      </c>
      <c r="U16" s="28">
        <f t="shared" si="1"/>
        <v>132</v>
      </c>
      <c r="V16" s="60">
        <f t="shared" si="1"/>
        <v>5207.6499999999996</v>
      </c>
      <c r="W16" s="28">
        <f t="shared" si="1"/>
        <v>105</v>
      </c>
      <c r="X16" s="60">
        <f t="shared" si="1"/>
        <v>5997.58</v>
      </c>
      <c r="Y16" s="28">
        <f t="shared" si="1"/>
        <v>89</v>
      </c>
      <c r="Z16" s="60">
        <f t="shared" si="1"/>
        <v>3901.23</v>
      </c>
      <c r="AA16" s="53">
        <f t="shared" si="1"/>
        <v>1467</v>
      </c>
      <c r="AB16" s="54">
        <f t="shared" si="1"/>
        <v>60542.97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  <c r="AD21" s="1"/>
    </row>
    <row r="22" spans="1:30" x14ac:dyDescent="0.25">
      <c r="B22" s="24" t="s">
        <v>44</v>
      </c>
      <c r="C22" s="17">
        <v>6</v>
      </c>
      <c r="D22" s="17">
        <v>3067.55</v>
      </c>
      <c r="E22" s="17">
        <v>7</v>
      </c>
      <c r="F22" s="17">
        <v>2963.7</v>
      </c>
      <c r="G22" s="17">
        <v>12</v>
      </c>
      <c r="H22" s="17">
        <v>5482.04</v>
      </c>
      <c r="I22" s="17">
        <v>15</v>
      </c>
      <c r="J22" s="17">
        <v>7688.72</v>
      </c>
      <c r="K22" s="17">
        <v>8</v>
      </c>
      <c r="L22" s="17">
        <v>3677.68</v>
      </c>
      <c r="M22" s="17">
        <v>6</v>
      </c>
      <c r="N22" s="17">
        <v>2101.35</v>
      </c>
      <c r="O22" s="17">
        <v>13</v>
      </c>
      <c r="P22" s="17">
        <v>6464.24</v>
      </c>
      <c r="Q22" s="17">
        <v>5</v>
      </c>
      <c r="R22" s="17">
        <v>2398</v>
      </c>
      <c r="S22" s="17">
        <v>11</v>
      </c>
      <c r="T22" s="17">
        <v>5981</v>
      </c>
      <c r="U22" s="17">
        <v>8</v>
      </c>
      <c r="V22" s="17">
        <v>2750.24</v>
      </c>
      <c r="W22" s="17">
        <v>7</v>
      </c>
      <c r="X22" s="17">
        <v>2302.9699999999998</v>
      </c>
      <c r="Y22" s="17">
        <v>5</v>
      </c>
      <c r="Z22" s="17">
        <v>3420.4</v>
      </c>
      <c r="AA22" s="51">
        <f t="shared" si="2"/>
        <v>103</v>
      </c>
      <c r="AB22" s="51">
        <f t="shared" si="2"/>
        <v>48297.89</v>
      </c>
    </row>
    <row r="23" spans="1:30" x14ac:dyDescent="0.25">
      <c r="B23" s="24" t="s">
        <v>45</v>
      </c>
      <c r="C23" s="17">
        <v>2</v>
      </c>
      <c r="D23" s="17">
        <v>931.55</v>
      </c>
      <c r="E23" s="17">
        <v>3</v>
      </c>
      <c r="F23" s="17">
        <v>854.85</v>
      </c>
      <c r="G23" s="17">
        <v>5</v>
      </c>
      <c r="H23" s="17">
        <v>1988.7</v>
      </c>
      <c r="I23" s="17">
        <v>1</v>
      </c>
      <c r="J23" s="17">
        <v>285</v>
      </c>
      <c r="K23" s="17">
        <v>4</v>
      </c>
      <c r="L23" s="17">
        <v>1431.72</v>
      </c>
      <c r="M23" s="17">
        <v>2</v>
      </c>
      <c r="N23" s="17">
        <v>899.21</v>
      </c>
      <c r="O23" s="17">
        <v>1</v>
      </c>
      <c r="P23" s="17">
        <v>668.6</v>
      </c>
      <c r="Q23" s="17">
        <v>3</v>
      </c>
      <c r="R23" s="17">
        <v>867.36</v>
      </c>
      <c r="S23" s="17">
        <v>1</v>
      </c>
      <c r="T23" s="17">
        <v>214.3</v>
      </c>
      <c r="U23" s="17">
        <v>3</v>
      </c>
      <c r="V23" s="17">
        <v>869.29</v>
      </c>
      <c r="W23" s="17">
        <v>4</v>
      </c>
      <c r="X23" s="17">
        <v>2304.77</v>
      </c>
      <c r="Y23" s="17">
        <v>2</v>
      </c>
      <c r="Z23" s="17">
        <v>891.4</v>
      </c>
      <c r="AA23" s="51">
        <f t="shared" si="2"/>
        <v>31</v>
      </c>
      <c r="AB23" s="51">
        <f t="shared" si="2"/>
        <v>12206.750000000002</v>
      </c>
    </row>
    <row r="24" spans="1:30" x14ac:dyDescent="0.25">
      <c r="A24" s="30"/>
      <c r="B24" s="31" t="s">
        <v>46</v>
      </c>
      <c r="C24" s="8">
        <v>1</v>
      </c>
      <c r="D24" s="8">
        <v>475.02</v>
      </c>
      <c r="E24" s="8"/>
      <c r="F24" s="8"/>
      <c r="G24" s="8"/>
      <c r="H24" s="8"/>
      <c r="I24" s="8"/>
      <c r="J24" s="8"/>
      <c r="K24" s="4">
        <v>1</v>
      </c>
      <c r="L24" s="4">
        <v>746.82</v>
      </c>
      <c r="M24" s="4"/>
      <c r="N24" s="4"/>
      <c r="O24" s="4">
        <v>1</v>
      </c>
      <c r="P24" s="4">
        <v>461.42</v>
      </c>
      <c r="Q24" s="4">
        <v>2</v>
      </c>
      <c r="R24" s="4">
        <v>1830.97</v>
      </c>
      <c r="S24" s="4"/>
      <c r="T24" s="4"/>
      <c r="U24" s="4">
        <v>2</v>
      </c>
      <c r="V24" s="4">
        <v>514.24</v>
      </c>
      <c r="W24" s="4"/>
      <c r="X24" s="4"/>
      <c r="Y24" s="4">
        <v>1</v>
      </c>
      <c r="Z24" s="4">
        <v>571.12</v>
      </c>
      <c r="AA24" s="51">
        <f t="shared" si="2"/>
        <v>8</v>
      </c>
      <c r="AB24" s="51">
        <f t="shared" si="2"/>
        <v>4599.59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9</v>
      </c>
      <c r="D25" s="60">
        <f t="shared" si="3"/>
        <v>4474.1200000000008</v>
      </c>
      <c r="E25" s="28">
        <f t="shared" si="3"/>
        <v>10</v>
      </c>
      <c r="F25" s="60">
        <f t="shared" si="3"/>
        <v>3818.5499999999997</v>
      </c>
      <c r="G25" s="28">
        <f t="shared" si="3"/>
        <v>17</v>
      </c>
      <c r="H25" s="60">
        <f t="shared" si="3"/>
        <v>7470.74</v>
      </c>
      <c r="I25" s="28">
        <f t="shared" si="3"/>
        <v>16</v>
      </c>
      <c r="J25" s="60">
        <f t="shared" si="3"/>
        <v>7973.72</v>
      </c>
      <c r="K25" s="65">
        <f t="shared" si="3"/>
        <v>13</v>
      </c>
      <c r="L25" s="73">
        <f t="shared" si="3"/>
        <v>5856.2199999999993</v>
      </c>
      <c r="M25" s="65">
        <f t="shared" si="3"/>
        <v>8</v>
      </c>
      <c r="N25" s="73">
        <f t="shared" si="3"/>
        <v>3000.56</v>
      </c>
      <c r="O25" s="65">
        <f t="shared" si="3"/>
        <v>15</v>
      </c>
      <c r="P25" s="73">
        <f t="shared" si="3"/>
        <v>7594.26</v>
      </c>
      <c r="Q25" s="65">
        <f t="shared" si="3"/>
        <v>10</v>
      </c>
      <c r="R25" s="73">
        <f t="shared" si="3"/>
        <v>5096.33</v>
      </c>
      <c r="S25" s="65">
        <f t="shared" si="3"/>
        <v>12</v>
      </c>
      <c r="T25" s="73">
        <f>SUM(T19:T24)</f>
        <v>6195.3</v>
      </c>
      <c r="U25" s="65">
        <f t="shared" si="3"/>
        <v>13</v>
      </c>
      <c r="V25" s="73">
        <f t="shared" si="3"/>
        <v>4133.7699999999995</v>
      </c>
      <c r="W25" s="65">
        <f t="shared" si="3"/>
        <v>11</v>
      </c>
      <c r="X25" s="73">
        <f t="shared" si="3"/>
        <v>4607.74</v>
      </c>
      <c r="Y25" s="65">
        <f t="shared" si="3"/>
        <v>8</v>
      </c>
      <c r="Z25" s="73">
        <f t="shared" si="3"/>
        <v>4882.92</v>
      </c>
      <c r="AA25" s="53">
        <f t="shared" si="3"/>
        <v>142</v>
      </c>
      <c r="AB25" s="54">
        <f t="shared" si="3"/>
        <v>65104.229999999996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169</v>
      </c>
      <c r="D27" s="74">
        <f t="shared" si="4"/>
        <v>10881.87</v>
      </c>
      <c r="E27" s="62">
        <f t="shared" si="4"/>
        <v>161</v>
      </c>
      <c r="F27" s="74">
        <f t="shared" si="4"/>
        <v>9473.15</v>
      </c>
      <c r="G27" s="62">
        <f t="shared" si="4"/>
        <v>155</v>
      </c>
      <c r="H27" s="74">
        <f t="shared" si="4"/>
        <v>12693.95</v>
      </c>
      <c r="I27" s="62">
        <f t="shared" si="4"/>
        <v>119</v>
      </c>
      <c r="J27" s="74">
        <f t="shared" si="4"/>
        <v>13354.32</v>
      </c>
      <c r="K27" s="62">
        <f t="shared" si="4"/>
        <v>117</v>
      </c>
      <c r="L27" s="74">
        <f t="shared" si="4"/>
        <v>9113.9500000000007</v>
      </c>
      <c r="M27" s="62">
        <f t="shared" si="4"/>
        <v>83</v>
      </c>
      <c r="N27" s="74">
        <f t="shared" si="4"/>
        <v>6432.07</v>
      </c>
      <c r="O27" s="62">
        <f t="shared" si="4"/>
        <v>200</v>
      </c>
      <c r="P27" s="74">
        <f t="shared" si="4"/>
        <v>14833.75</v>
      </c>
      <c r="Q27" s="62">
        <f t="shared" si="4"/>
        <v>121</v>
      </c>
      <c r="R27" s="74">
        <f t="shared" si="4"/>
        <v>8694.76</v>
      </c>
      <c r="S27" s="62">
        <f t="shared" si="4"/>
        <v>126</v>
      </c>
      <c r="T27" s="74">
        <f t="shared" si="4"/>
        <v>11438.49</v>
      </c>
      <c r="U27" s="62">
        <f t="shared" si="4"/>
        <v>145</v>
      </c>
      <c r="V27" s="74">
        <f t="shared" si="4"/>
        <v>9341.4199999999983</v>
      </c>
      <c r="W27" s="62">
        <f t="shared" si="4"/>
        <v>116</v>
      </c>
      <c r="X27" s="74">
        <f t="shared" si="4"/>
        <v>10605.32</v>
      </c>
      <c r="Y27" s="62">
        <f t="shared" si="4"/>
        <v>97</v>
      </c>
      <c r="Z27" s="74">
        <f t="shared" si="4"/>
        <v>8784.15</v>
      </c>
      <c r="AA27" s="123">
        <f t="shared" si="4"/>
        <v>1609</v>
      </c>
      <c r="AB27" s="124">
        <f t="shared" si="4"/>
        <v>125647.2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x14ac:dyDescent="0.25">
      <c r="A29" s="25" t="s">
        <v>81</v>
      </c>
      <c r="B29" s="61"/>
      <c r="C29" s="61"/>
      <c r="D29" s="88">
        <v>83833.929999999993</v>
      </c>
      <c r="E29" s="61"/>
      <c r="F29" s="88">
        <v>96220.23</v>
      </c>
      <c r="G29" s="61"/>
      <c r="H29" s="88">
        <v>85883.18</v>
      </c>
      <c r="I29" s="61"/>
      <c r="J29" s="88">
        <v>76844.36</v>
      </c>
      <c r="K29" s="61"/>
      <c r="L29" s="88">
        <v>54410.84</v>
      </c>
      <c r="M29" s="61"/>
      <c r="N29" s="88">
        <v>48077.38</v>
      </c>
      <c r="O29" s="61"/>
      <c r="P29" s="88">
        <v>100378.62</v>
      </c>
      <c r="Q29" s="61"/>
      <c r="R29" s="88">
        <v>84310.62</v>
      </c>
      <c r="S29" s="61"/>
      <c r="T29" s="88">
        <v>85971.23</v>
      </c>
      <c r="U29" s="61"/>
      <c r="V29" s="88">
        <v>81744.56</v>
      </c>
      <c r="W29" s="61"/>
      <c r="X29" s="88">
        <v>71802.97</v>
      </c>
      <c r="Y29" s="61"/>
      <c r="Z29" s="88">
        <v>54854.03</v>
      </c>
      <c r="AA29" s="86"/>
      <c r="AB29" s="59">
        <f>D29+F29+H29+J29+L29+N29+P29+R29+T29+V29+X29+Z29</f>
        <v>924331.95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0.1298026944460316</v>
      </c>
      <c r="E30" s="29"/>
      <c r="F30" s="108">
        <f>F27/F29</f>
        <v>9.845278898210906E-2</v>
      </c>
      <c r="G30" s="29"/>
      <c r="H30" s="108">
        <f>H27/H29</f>
        <v>0.14780484374239522</v>
      </c>
      <c r="I30" s="29"/>
      <c r="J30" s="108">
        <f>J27/J29</f>
        <v>0.17378399663944108</v>
      </c>
      <c r="K30" s="29"/>
      <c r="L30" s="108">
        <f>L27/L29</f>
        <v>0.16750246825816328</v>
      </c>
      <c r="M30" s="29"/>
      <c r="N30" s="108">
        <f>N27/N29</f>
        <v>0.13378578449990411</v>
      </c>
      <c r="O30" s="29"/>
      <c r="P30" s="108">
        <f>P27/P29</f>
        <v>0.14777798300076253</v>
      </c>
      <c r="Q30" s="29"/>
      <c r="R30" s="108">
        <f>R27/R29</f>
        <v>0.10312769613128217</v>
      </c>
      <c r="S30" s="29"/>
      <c r="T30" s="108">
        <f>T27/T29</f>
        <v>0.13305020761015052</v>
      </c>
      <c r="U30" s="29"/>
      <c r="V30" s="108">
        <f>V27/V29</f>
        <v>0.11427573896048861</v>
      </c>
      <c r="W30" s="29"/>
      <c r="X30" s="108">
        <f>X27/X29</f>
        <v>0.14770029707684793</v>
      </c>
      <c r="Y30" s="29"/>
      <c r="Z30" s="108">
        <f>Z27/Z29</f>
        <v>0.16013682130556314</v>
      </c>
      <c r="AA30" s="125"/>
      <c r="AB30" s="126">
        <f>AB27/AB29</f>
        <v>0.13593298381604141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ht="12.75" customHeight="1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116</v>
      </c>
      <c r="D33" s="17">
        <v>422.01</v>
      </c>
      <c r="E33" s="17">
        <v>101</v>
      </c>
      <c r="F33" s="17">
        <v>782.23</v>
      </c>
      <c r="G33" s="17">
        <v>128</v>
      </c>
      <c r="H33" s="17">
        <v>397.05</v>
      </c>
      <c r="I33" s="17">
        <v>63</v>
      </c>
      <c r="J33" s="17">
        <v>1013</v>
      </c>
      <c r="K33" s="17">
        <v>95</v>
      </c>
      <c r="L33" s="17">
        <v>651</v>
      </c>
      <c r="M33" s="17">
        <v>65</v>
      </c>
      <c r="N33" s="17">
        <v>319</v>
      </c>
      <c r="O33" s="17">
        <v>100</v>
      </c>
      <c r="P33" s="117">
        <v>48</v>
      </c>
      <c r="Q33" s="17">
        <v>162</v>
      </c>
      <c r="R33" s="117">
        <v>4060.51</v>
      </c>
      <c r="S33" s="17">
        <v>102</v>
      </c>
      <c r="T33" s="117">
        <v>805</v>
      </c>
      <c r="U33" s="17">
        <v>120</v>
      </c>
      <c r="V33" s="117">
        <v>106</v>
      </c>
      <c r="W33" s="17">
        <v>142</v>
      </c>
      <c r="X33" s="117">
        <v>1808.87</v>
      </c>
      <c r="Y33" s="17">
        <v>127</v>
      </c>
      <c r="Z33" s="117">
        <v>1146.07</v>
      </c>
      <c r="AA33" s="51">
        <f>C33+E33+G33+I33+K33+M33+O33+Q33+S33+U33+W33+Y33</f>
        <v>1321</v>
      </c>
      <c r="AB33" s="119">
        <f>D33+F33+H33+J33+L33+N33+P33+R33+T33+V33+X33+Z33</f>
        <v>11558.739999999998</v>
      </c>
    </row>
    <row r="34" spans="1:32" x14ac:dyDescent="0.25">
      <c r="A34" s="30"/>
      <c r="B34" s="31" t="s">
        <v>41</v>
      </c>
      <c r="C34" s="96">
        <v>44</v>
      </c>
      <c r="D34" s="96">
        <v>2007.64</v>
      </c>
      <c r="E34" s="96">
        <v>49</v>
      </c>
      <c r="F34" s="96">
        <v>1044.3</v>
      </c>
      <c r="G34" s="96">
        <v>62</v>
      </c>
      <c r="H34" s="96">
        <v>823.1</v>
      </c>
      <c r="I34" s="96">
        <v>74</v>
      </c>
      <c r="J34" s="96">
        <v>1044.55</v>
      </c>
      <c r="K34" s="96">
        <v>51</v>
      </c>
      <c r="L34" s="96">
        <v>557.32000000000005</v>
      </c>
      <c r="M34" s="96">
        <v>45</v>
      </c>
      <c r="N34" s="96">
        <v>474.1</v>
      </c>
      <c r="O34" s="96">
        <v>71</v>
      </c>
      <c r="P34" s="118">
        <v>1192.99</v>
      </c>
      <c r="Q34" s="96">
        <v>77</v>
      </c>
      <c r="R34" s="118">
        <v>1894.2</v>
      </c>
      <c r="S34" s="96">
        <v>64</v>
      </c>
      <c r="T34" s="118">
        <v>1407.92</v>
      </c>
      <c r="U34" s="96">
        <v>67</v>
      </c>
      <c r="V34" s="118">
        <v>1579.1</v>
      </c>
      <c r="W34" s="96">
        <v>61</v>
      </c>
      <c r="X34" s="118">
        <v>804.99</v>
      </c>
      <c r="Y34" s="96">
        <v>45</v>
      </c>
      <c r="Z34" s="118">
        <v>1698.26</v>
      </c>
      <c r="AA34" s="51">
        <f>C34+E34+G34+I34+K34+M34+O34+Q34+S34+U34+W34+Y34</f>
        <v>710</v>
      </c>
      <c r="AB34" s="119">
        <f>D34+F34+H34+J34+L34+N34+P34+R34+T34+V34+X34+Z34</f>
        <v>14528.470000000001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160</v>
      </c>
      <c r="D35" s="120">
        <f t="shared" si="5"/>
        <v>2429.65</v>
      </c>
      <c r="E35" s="66">
        <f t="shared" si="5"/>
        <v>150</v>
      </c>
      <c r="F35" s="120">
        <f t="shared" si="5"/>
        <v>1826.53</v>
      </c>
      <c r="G35" s="66">
        <f t="shared" si="5"/>
        <v>190</v>
      </c>
      <c r="H35" s="120">
        <f t="shared" si="5"/>
        <v>1220.1500000000001</v>
      </c>
      <c r="I35" s="66">
        <f t="shared" si="5"/>
        <v>137</v>
      </c>
      <c r="J35" s="120">
        <f t="shared" si="5"/>
        <v>2057.5500000000002</v>
      </c>
      <c r="K35" s="66">
        <f t="shared" si="5"/>
        <v>146</v>
      </c>
      <c r="L35" s="120">
        <f t="shared" si="5"/>
        <v>1208.3200000000002</v>
      </c>
      <c r="M35" s="66">
        <f t="shared" si="5"/>
        <v>110</v>
      </c>
      <c r="N35" s="120">
        <f t="shared" si="5"/>
        <v>793.1</v>
      </c>
      <c r="O35" s="66">
        <f t="shared" ref="O35:AB35" si="6">SUM(O33:O34)</f>
        <v>171</v>
      </c>
      <c r="P35" s="120">
        <f t="shared" si="6"/>
        <v>1240.99</v>
      </c>
      <c r="Q35" s="66">
        <f t="shared" si="6"/>
        <v>239</v>
      </c>
      <c r="R35" s="120">
        <f t="shared" si="6"/>
        <v>5954.71</v>
      </c>
      <c r="S35" s="66">
        <f t="shared" si="6"/>
        <v>166</v>
      </c>
      <c r="T35" s="120">
        <f t="shared" si="6"/>
        <v>2212.92</v>
      </c>
      <c r="U35" s="66">
        <f t="shared" si="6"/>
        <v>187</v>
      </c>
      <c r="V35" s="120">
        <f t="shared" si="6"/>
        <v>1685.1</v>
      </c>
      <c r="W35" s="66">
        <f t="shared" si="6"/>
        <v>203</v>
      </c>
      <c r="X35" s="120">
        <f t="shared" si="6"/>
        <v>2613.8599999999997</v>
      </c>
      <c r="Y35" s="66">
        <f t="shared" si="6"/>
        <v>172</v>
      </c>
      <c r="Z35" s="120">
        <f t="shared" si="6"/>
        <v>2844.33</v>
      </c>
      <c r="AA35" s="53">
        <f t="shared" si="6"/>
        <v>2031</v>
      </c>
      <c r="AB35" s="54">
        <f t="shared" si="6"/>
        <v>26087.21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10058.25</v>
      </c>
      <c r="E37" s="72"/>
      <c r="F37" s="116">
        <f>F16+F25+F35-F9</f>
        <v>7952.38</v>
      </c>
      <c r="G37" s="72"/>
      <c r="H37" s="116">
        <f>H16+H25+H34-H9</f>
        <v>10089.900000000001</v>
      </c>
      <c r="I37" s="72"/>
      <c r="J37" s="116">
        <f>J16+J25+J35-J9</f>
        <v>12523.539999999999</v>
      </c>
      <c r="K37" s="72"/>
      <c r="L37" s="116">
        <f>L16+L25+L35-L9</f>
        <v>7903.58</v>
      </c>
      <c r="M37" s="72"/>
      <c r="N37" s="116">
        <f>N16+N25+N35-N9</f>
        <v>5663.95</v>
      </c>
      <c r="O37" s="72"/>
      <c r="P37" s="116">
        <f>P16+P25+P35-P9</f>
        <v>12771.36</v>
      </c>
      <c r="Q37" s="72"/>
      <c r="R37" s="116">
        <f>R16+R25+R35-R9</f>
        <v>11867.260000000002</v>
      </c>
      <c r="S37" s="72"/>
      <c r="T37" s="116">
        <f>T16+T25+T35-T9</f>
        <v>10954.2</v>
      </c>
      <c r="U37" s="72"/>
      <c r="V37" s="116">
        <f>V16+V25+V35-V9</f>
        <v>8225.5099999999984</v>
      </c>
      <c r="W37" s="72"/>
      <c r="X37" s="116">
        <f>X16+X25+X35-X9</f>
        <v>10159.01</v>
      </c>
      <c r="Y37" s="72"/>
      <c r="Z37" s="116">
        <f>Z16+Z25+Z35-Z9</f>
        <v>9351.2999999999993</v>
      </c>
      <c r="AA37" s="72"/>
      <c r="AB37" s="116">
        <f>AB16+AB25+AB35-AB9</f>
        <v>117917.29000000001</v>
      </c>
      <c r="AF37" s="1"/>
    </row>
    <row r="38" spans="1:32" ht="13.5" customHeight="1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M3:N3"/>
    <mergeCell ref="O3:P3"/>
    <mergeCell ref="Q3:R3"/>
    <mergeCell ref="C3:D3"/>
    <mergeCell ref="E3:F3"/>
    <mergeCell ref="G3:H3"/>
    <mergeCell ref="I3:J3"/>
    <mergeCell ref="K3:L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55" orientation="landscape" horizontalDpi="200" verticalDpi="200" r:id="rId1"/>
  <headerFooter alignWithMargins="0">
    <oddFooter>&amp;L&amp;F&amp;RPrepared by Kathy Adair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F40"/>
  <sheetViews>
    <sheetView zoomScaleNormal="100" workbookViewId="0">
      <pane xSplit="2" ySplit="3" topLeftCell="C4" activePane="bottomRight" state="frozen"/>
      <selection activeCell="B2" sqref="B2"/>
      <selection pane="topRight" activeCell="B2" sqref="B2"/>
      <selection pane="bottomLeft" activeCell="B2" sqref="B2"/>
      <selection pane="bottomRight" activeCell="C4" sqref="C4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8.109375" style="1" bestFit="1" customWidth="1"/>
    <col min="5" max="5" width="5.6640625" style="1" customWidth="1"/>
    <col min="6" max="6" width="8.109375" style="1" customWidth="1"/>
    <col min="7" max="7" width="5.6640625" style="1" customWidth="1"/>
    <col min="8" max="8" width="7.88671875" style="1" customWidth="1"/>
    <col min="9" max="9" width="5.6640625" style="1" customWidth="1"/>
    <col min="10" max="10" width="8.109375" style="1" customWidth="1"/>
    <col min="11" max="11" width="5.6640625" style="1" customWidth="1"/>
    <col min="12" max="12" width="8.109375" style="1" customWidth="1"/>
    <col min="13" max="13" width="5.6640625" style="1" customWidth="1"/>
    <col min="14" max="14" width="8.109375" style="1" customWidth="1"/>
    <col min="15" max="15" width="6.33203125" style="1" customWidth="1"/>
    <col min="16" max="16" width="8.109375" style="1" customWidth="1"/>
    <col min="17" max="17" width="6.33203125" style="1" customWidth="1"/>
    <col min="18" max="18" width="8.109375" style="1" customWidth="1"/>
    <col min="19" max="19" width="6.109375" style="1" customWidth="1"/>
    <col min="20" max="20" width="8.109375" style="1" customWidth="1"/>
    <col min="21" max="21" width="5.33203125" style="1" customWidth="1"/>
    <col min="22" max="22" width="8.109375" style="1" customWidth="1"/>
    <col min="23" max="23" width="7.33203125" style="1" customWidth="1"/>
    <col min="24" max="24" width="8.109375" style="1" customWidth="1"/>
    <col min="25" max="25" width="6.109375" style="1" customWidth="1"/>
    <col min="26" max="26" width="8.109375" style="1" customWidth="1"/>
    <col min="27" max="27" width="6.33203125" style="3" customWidth="1"/>
    <col min="28" max="28" width="9.109375" style="3"/>
  </cols>
  <sheetData>
    <row r="1" spans="1:29" x14ac:dyDescent="0.25">
      <c r="A1" s="24" t="s">
        <v>116</v>
      </c>
    </row>
    <row r="2" spans="1:29" x14ac:dyDescent="0.25">
      <c r="A2" t="s">
        <v>18</v>
      </c>
    </row>
    <row r="3" spans="1:29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9" x14ac:dyDescent="0.25">
      <c r="C4" s="141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9" ht="13.8" x14ac:dyDescent="0.25">
      <c r="A5" s="26" t="s">
        <v>36</v>
      </c>
      <c r="B5" s="25"/>
      <c r="AA5" s="49"/>
      <c r="AB5" s="49"/>
    </row>
    <row r="6" spans="1:29" ht="13.8" thickBot="1" x14ac:dyDescent="0.3">
      <c r="B6" s="24" t="s">
        <v>111</v>
      </c>
      <c r="C6" s="8">
        <v>72</v>
      </c>
      <c r="E6" s="8">
        <v>108</v>
      </c>
      <c r="G6" s="8">
        <v>71</v>
      </c>
      <c r="I6" s="8">
        <v>77</v>
      </c>
      <c r="K6" s="8">
        <v>72</v>
      </c>
      <c r="M6" s="8">
        <v>52</v>
      </c>
      <c r="O6" s="8">
        <v>101</v>
      </c>
      <c r="Q6" s="8">
        <v>69</v>
      </c>
      <c r="S6" s="8">
        <v>79</v>
      </c>
      <c r="U6" s="8">
        <v>103</v>
      </c>
      <c r="W6" s="6">
        <v>104</v>
      </c>
      <c r="Y6" s="8">
        <v>75</v>
      </c>
      <c r="AA6" s="50">
        <f>C6+E6+G6+I6+K6+M6+O6+Q6+S6+U6+W6+Y6</f>
        <v>983</v>
      </c>
      <c r="AB6" s="49"/>
    </row>
    <row r="7" spans="1:29" ht="13.8" thickTop="1" x14ac:dyDescent="0.25">
      <c r="B7" s="24" t="s">
        <v>113</v>
      </c>
      <c r="D7" s="4">
        <v>719.7</v>
      </c>
      <c r="F7" s="4">
        <v>1018.04</v>
      </c>
      <c r="H7" s="4">
        <v>677.51</v>
      </c>
      <c r="J7" s="4">
        <v>697.75</v>
      </c>
      <c r="L7" s="4">
        <v>697.14</v>
      </c>
      <c r="N7" s="4">
        <v>499.95</v>
      </c>
      <c r="P7" s="4">
        <v>967.62</v>
      </c>
      <c r="R7" s="4">
        <v>692.46</v>
      </c>
      <c r="T7" s="4">
        <v>711.53</v>
      </c>
      <c r="V7" s="4">
        <v>898.79</v>
      </c>
      <c r="X7" s="4">
        <v>990.48</v>
      </c>
      <c r="Z7" s="4">
        <v>680.72</v>
      </c>
      <c r="AA7" s="49"/>
      <c r="AB7" s="51">
        <f>D7+F7+H7+J7+L7+N7+P7+R7+T7+V7+X7+Z7</f>
        <v>9251.6899999999987</v>
      </c>
    </row>
    <row r="8" spans="1:29" x14ac:dyDescent="0.25">
      <c r="B8" s="24" t="s">
        <v>114</v>
      </c>
      <c r="D8" s="6">
        <v>108</v>
      </c>
      <c r="F8" s="6">
        <v>162</v>
      </c>
      <c r="H8" s="6">
        <v>106.5</v>
      </c>
      <c r="J8" s="6">
        <v>115.5</v>
      </c>
      <c r="L8" s="6">
        <v>108</v>
      </c>
      <c r="N8" s="6">
        <v>78</v>
      </c>
      <c r="P8" s="6">
        <v>151.5</v>
      </c>
      <c r="R8" s="6">
        <v>103.5</v>
      </c>
      <c r="T8" s="6">
        <v>118.5</v>
      </c>
      <c r="V8" s="6">
        <v>154.5</v>
      </c>
      <c r="X8" s="6">
        <v>156</v>
      </c>
      <c r="Z8" s="6">
        <v>112.5</v>
      </c>
      <c r="AA8" s="49"/>
      <c r="AB8" s="52">
        <f>D8+F8+H8+J8+L8+N8+P8+R8+T8+V8+X8+Z8</f>
        <v>1474.5</v>
      </c>
    </row>
    <row r="9" spans="1:29" ht="13.8" thickBot="1" x14ac:dyDescent="0.3">
      <c r="A9" s="64" t="s">
        <v>38</v>
      </c>
      <c r="B9" s="137"/>
      <c r="C9" s="9"/>
      <c r="D9" s="60">
        <f>SUM(D7:D8)</f>
        <v>827.7</v>
      </c>
      <c r="E9" s="9"/>
      <c r="F9" s="60">
        <f>SUM(F7:F8)</f>
        <v>1180.04</v>
      </c>
      <c r="G9" s="9"/>
      <c r="H9" s="60">
        <f>SUM(H7:H8)</f>
        <v>784.01</v>
      </c>
      <c r="I9" s="9"/>
      <c r="J9" s="60">
        <f>SUM(J7:J8)</f>
        <v>813.25</v>
      </c>
      <c r="K9" s="9"/>
      <c r="L9" s="60">
        <f>SUM(L7:L8)</f>
        <v>805.14</v>
      </c>
      <c r="M9" s="9"/>
      <c r="N9" s="60">
        <f>SUM(N7:N8)</f>
        <v>577.95000000000005</v>
      </c>
      <c r="O9" s="9"/>
      <c r="P9" s="60">
        <f>SUM(P7:P8)</f>
        <v>1119.1199999999999</v>
      </c>
      <c r="Q9" s="9"/>
      <c r="R9" s="60">
        <f>SUM(R7:R8)</f>
        <v>795.96</v>
      </c>
      <c r="S9" s="9"/>
      <c r="T9" s="60">
        <f>SUM(T7:T8)</f>
        <v>830.03</v>
      </c>
      <c r="U9" s="9"/>
      <c r="V9" s="60">
        <f>SUM(V7:V8)</f>
        <v>1053.29</v>
      </c>
      <c r="W9" s="9"/>
      <c r="X9" s="60">
        <f>SUM(X7:X8)</f>
        <v>1146.48</v>
      </c>
      <c r="Y9" s="9"/>
      <c r="Z9" s="60">
        <f>SUM(Z7:Z8)</f>
        <v>793.22</v>
      </c>
      <c r="AA9" s="50"/>
      <c r="AB9" s="58">
        <f>SUM(AB7:AB8)</f>
        <v>10726.189999999999</v>
      </c>
    </row>
    <row r="10" spans="1:29" ht="13.8" thickTop="1" x14ac:dyDescent="0.25">
      <c r="AA10" s="49"/>
      <c r="AB10" s="49"/>
    </row>
    <row r="11" spans="1:29" ht="13.8" x14ac:dyDescent="0.25">
      <c r="A11" s="26" t="s">
        <v>77</v>
      </c>
      <c r="B11" s="25"/>
      <c r="AA11" s="49"/>
      <c r="AB11" s="49"/>
    </row>
    <row r="12" spans="1:29" x14ac:dyDescent="0.25">
      <c r="A12" s="132"/>
      <c r="B12" s="24" t="s">
        <v>108</v>
      </c>
      <c r="C12" s="135">
        <v>35</v>
      </c>
      <c r="D12" s="135">
        <v>889.77</v>
      </c>
      <c r="E12" s="135">
        <v>59</v>
      </c>
      <c r="F12" s="135">
        <v>1438.61</v>
      </c>
      <c r="G12" s="135">
        <v>29</v>
      </c>
      <c r="H12" s="135">
        <v>629.59</v>
      </c>
      <c r="I12" s="135">
        <v>26</v>
      </c>
      <c r="J12" s="135">
        <v>606.35</v>
      </c>
      <c r="K12" s="135">
        <v>41</v>
      </c>
      <c r="L12" s="135">
        <v>835.38</v>
      </c>
      <c r="M12" s="135">
        <v>27</v>
      </c>
      <c r="N12" s="135">
        <v>620.57000000000005</v>
      </c>
      <c r="O12" s="135">
        <v>55</v>
      </c>
      <c r="P12" s="135">
        <v>1238.0999999999999</v>
      </c>
      <c r="Q12" s="135">
        <v>35</v>
      </c>
      <c r="R12" s="135">
        <v>824.45</v>
      </c>
      <c r="S12" s="135">
        <v>41</v>
      </c>
      <c r="T12" s="135">
        <v>904.68</v>
      </c>
      <c r="U12" s="135">
        <v>57</v>
      </c>
      <c r="V12" s="135">
        <v>1579.38</v>
      </c>
      <c r="W12" s="135">
        <v>57</v>
      </c>
      <c r="X12" s="135">
        <v>1353.96</v>
      </c>
      <c r="Y12" s="135">
        <v>38</v>
      </c>
      <c r="Z12" s="135">
        <v>1227.27</v>
      </c>
      <c r="AA12" s="51">
        <f t="shared" ref="AA12:AB15" si="0">C12+E12+G12+I12+K12+M12+O12+Q12+S12+U12+W12+Y12</f>
        <v>500</v>
      </c>
      <c r="AB12" s="51">
        <f t="shared" si="0"/>
        <v>12148.11</v>
      </c>
    </row>
    <row r="13" spans="1:29" x14ac:dyDescent="0.25">
      <c r="A13" s="20"/>
      <c r="B13" t="s">
        <v>109</v>
      </c>
      <c r="C13" s="135">
        <v>1</v>
      </c>
      <c r="D13" s="135">
        <v>18.5</v>
      </c>
      <c r="E13" s="135">
        <v>2</v>
      </c>
      <c r="F13" s="135">
        <v>72.02</v>
      </c>
      <c r="G13" s="135">
        <v>1</v>
      </c>
      <c r="H13" s="135">
        <v>13.56</v>
      </c>
      <c r="I13" s="135">
        <v>3</v>
      </c>
      <c r="J13" s="135">
        <v>114.18</v>
      </c>
      <c r="K13" s="135"/>
      <c r="L13" s="135"/>
      <c r="M13" s="135"/>
      <c r="N13" s="135"/>
      <c r="O13" s="135">
        <v>1</v>
      </c>
      <c r="P13" s="135">
        <v>35.119999999999997</v>
      </c>
      <c r="Q13" s="135">
        <v>2</v>
      </c>
      <c r="R13" s="135">
        <v>104.17</v>
      </c>
      <c r="S13" s="135">
        <v>1</v>
      </c>
      <c r="T13" s="135">
        <v>52.72</v>
      </c>
      <c r="U13" s="135">
        <v>5</v>
      </c>
      <c r="V13" s="135">
        <v>176.42</v>
      </c>
      <c r="W13" s="135">
        <v>1</v>
      </c>
      <c r="X13" s="135">
        <v>69.489999999999995</v>
      </c>
      <c r="Y13" s="135">
        <v>1</v>
      </c>
      <c r="Z13" s="135">
        <v>27.64</v>
      </c>
      <c r="AA13" s="51">
        <f t="shared" si="0"/>
        <v>18</v>
      </c>
      <c r="AB13" s="51">
        <f t="shared" si="0"/>
        <v>683.81999999999994</v>
      </c>
    </row>
    <row r="14" spans="1:29" x14ac:dyDescent="0.25">
      <c r="B14" s="19" t="s">
        <v>112</v>
      </c>
      <c r="C14" s="135">
        <v>1</v>
      </c>
      <c r="D14" s="135">
        <v>95.6</v>
      </c>
      <c r="E14" s="135">
        <v>1</v>
      </c>
      <c r="F14" s="135">
        <v>47.8</v>
      </c>
      <c r="G14" s="135">
        <v>2</v>
      </c>
      <c r="H14" s="135">
        <v>191.2</v>
      </c>
      <c r="I14" s="135"/>
      <c r="J14" s="135"/>
      <c r="K14" s="135"/>
      <c r="L14" s="135"/>
      <c r="M14" s="135">
        <v>1</v>
      </c>
      <c r="N14" s="135">
        <v>95.6</v>
      </c>
      <c r="O14" s="135">
        <v>3</v>
      </c>
      <c r="P14" s="135">
        <v>173.8</v>
      </c>
      <c r="Q14" s="135">
        <v>5</v>
      </c>
      <c r="R14" s="135">
        <v>561.20000000000005</v>
      </c>
      <c r="S14" s="135">
        <v>8</v>
      </c>
      <c r="T14" s="135">
        <v>958.41</v>
      </c>
      <c r="U14" s="135">
        <v>2</v>
      </c>
      <c r="V14" s="135">
        <v>377.8</v>
      </c>
      <c r="W14" s="135"/>
      <c r="X14" s="135"/>
      <c r="Y14" s="135">
        <v>2</v>
      </c>
      <c r="Z14" s="135">
        <v>285.39999999999998</v>
      </c>
      <c r="AA14" s="51">
        <f t="shared" si="0"/>
        <v>25</v>
      </c>
      <c r="AB14" s="51">
        <f t="shared" si="0"/>
        <v>2786.8100000000004</v>
      </c>
    </row>
    <row r="15" spans="1:29" s="30" customFormat="1" x14ac:dyDescent="0.25">
      <c r="A15" s="129"/>
      <c r="B15" s="130" t="s">
        <v>110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>
        <v>1</v>
      </c>
      <c r="V15" s="136">
        <v>0</v>
      </c>
      <c r="W15" s="136"/>
      <c r="X15" s="136"/>
      <c r="Y15" s="136"/>
      <c r="Z15" s="136"/>
      <c r="AA15" s="51">
        <f t="shared" si="0"/>
        <v>1</v>
      </c>
      <c r="AB15" s="51">
        <f t="shared" si="0"/>
        <v>0</v>
      </c>
      <c r="AC15" s="92"/>
    </row>
    <row r="16" spans="1:29" ht="13.8" thickBot="1" x14ac:dyDescent="0.3">
      <c r="A16" s="35" t="s">
        <v>80</v>
      </c>
      <c r="B16" s="35"/>
      <c r="C16" s="28">
        <f t="shared" ref="C16:AB16" si="1">SUM(C12:C15)</f>
        <v>37</v>
      </c>
      <c r="D16" s="60">
        <f t="shared" si="1"/>
        <v>1003.87</v>
      </c>
      <c r="E16" s="28">
        <f t="shared" si="1"/>
        <v>62</v>
      </c>
      <c r="F16" s="60">
        <f t="shared" si="1"/>
        <v>1558.4299999999998</v>
      </c>
      <c r="G16" s="28">
        <f t="shared" si="1"/>
        <v>32</v>
      </c>
      <c r="H16" s="60">
        <f t="shared" si="1"/>
        <v>834.34999999999991</v>
      </c>
      <c r="I16" s="28">
        <f t="shared" si="1"/>
        <v>29</v>
      </c>
      <c r="J16" s="60">
        <f t="shared" si="1"/>
        <v>720.53</v>
      </c>
      <c r="K16" s="28">
        <f t="shared" si="1"/>
        <v>41</v>
      </c>
      <c r="L16" s="60">
        <f t="shared" si="1"/>
        <v>835.38</v>
      </c>
      <c r="M16" s="28">
        <f t="shared" si="1"/>
        <v>28</v>
      </c>
      <c r="N16" s="60">
        <f t="shared" si="1"/>
        <v>716.17000000000007</v>
      </c>
      <c r="O16" s="28">
        <f t="shared" si="1"/>
        <v>59</v>
      </c>
      <c r="P16" s="60">
        <f t="shared" si="1"/>
        <v>1447.0199999999998</v>
      </c>
      <c r="Q16" s="28">
        <f t="shared" si="1"/>
        <v>42</v>
      </c>
      <c r="R16" s="60">
        <f t="shared" si="1"/>
        <v>1489.8200000000002</v>
      </c>
      <c r="S16" s="28">
        <f t="shared" si="1"/>
        <v>50</v>
      </c>
      <c r="T16" s="60">
        <f t="shared" si="1"/>
        <v>1915.81</v>
      </c>
      <c r="U16" s="28">
        <f t="shared" si="1"/>
        <v>65</v>
      </c>
      <c r="V16" s="60">
        <f t="shared" si="1"/>
        <v>2133.6000000000004</v>
      </c>
      <c r="W16" s="28">
        <f t="shared" si="1"/>
        <v>58</v>
      </c>
      <c r="X16" s="60">
        <f t="shared" si="1"/>
        <v>1423.45</v>
      </c>
      <c r="Y16" s="28">
        <f t="shared" si="1"/>
        <v>41</v>
      </c>
      <c r="Z16" s="60">
        <f t="shared" si="1"/>
        <v>1540.31</v>
      </c>
      <c r="AA16" s="53">
        <f t="shared" si="1"/>
        <v>544</v>
      </c>
      <c r="AB16" s="54">
        <f t="shared" si="1"/>
        <v>15618.740000000002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8</v>
      </c>
      <c r="D22" s="17">
        <v>3677.98</v>
      </c>
      <c r="E22" s="17">
        <v>5</v>
      </c>
      <c r="F22" s="17">
        <v>1883.4</v>
      </c>
      <c r="G22" s="17">
        <v>5</v>
      </c>
      <c r="H22" s="17">
        <v>2223.5</v>
      </c>
      <c r="I22" s="17">
        <v>3</v>
      </c>
      <c r="J22" s="17">
        <v>1407.12</v>
      </c>
      <c r="K22" s="17">
        <v>2</v>
      </c>
      <c r="L22" s="17">
        <v>638.54999999999995</v>
      </c>
      <c r="M22" s="17">
        <v>2</v>
      </c>
      <c r="N22" s="17">
        <v>962.89</v>
      </c>
      <c r="O22" s="17">
        <v>6</v>
      </c>
      <c r="P22" s="17">
        <v>2530.2199999999998</v>
      </c>
      <c r="Q22" s="17">
        <v>3</v>
      </c>
      <c r="R22" s="17">
        <v>2223.6</v>
      </c>
      <c r="S22" s="17">
        <v>1</v>
      </c>
      <c r="T22" s="17">
        <v>487.7</v>
      </c>
      <c r="U22" s="17">
        <v>3</v>
      </c>
      <c r="V22" s="17">
        <v>1250.3</v>
      </c>
      <c r="W22" s="17">
        <v>2</v>
      </c>
      <c r="X22" s="17">
        <v>1752.25</v>
      </c>
      <c r="Y22" s="17"/>
      <c r="Z22" s="17"/>
      <c r="AA22" s="51">
        <f t="shared" si="2"/>
        <v>40</v>
      </c>
      <c r="AB22" s="51">
        <f t="shared" si="2"/>
        <v>19037.509999999998</v>
      </c>
    </row>
    <row r="23" spans="1:30" x14ac:dyDescent="0.25">
      <c r="B23" s="24" t="s">
        <v>45</v>
      </c>
      <c r="C23" s="17">
        <v>4</v>
      </c>
      <c r="D23" s="17">
        <v>1848.79</v>
      </c>
      <c r="E23" s="17">
        <v>6</v>
      </c>
      <c r="F23" s="17">
        <v>2005.55</v>
      </c>
      <c r="G23" s="17">
        <v>3</v>
      </c>
      <c r="H23" s="17">
        <v>1779.91</v>
      </c>
      <c r="I23" s="17">
        <v>2</v>
      </c>
      <c r="J23" s="17">
        <v>1147.7</v>
      </c>
      <c r="K23" s="17">
        <v>1</v>
      </c>
      <c r="L23" s="17">
        <v>183.1</v>
      </c>
      <c r="M23" s="17"/>
      <c r="N23" s="17"/>
      <c r="O23" s="17">
        <v>4</v>
      </c>
      <c r="P23" s="17">
        <v>1664.7</v>
      </c>
      <c r="Q23" s="17">
        <v>3</v>
      </c>
      <c r="R23" s="17">
        <v>1469.45</v>
      </c>
      <c r="S23" s="17">
        <v>4</v>
      </c>
      <c r="T23" s="17">
        <v>1386.08</v>
      </c>
      <c r="U23" s="17">
        <v>2</v>
      </c>
      <c r="V23" s="17">
        <v>738.3</v>
      </c>
      <c r="W23" s="17">
        <v>2</v>
      </c>
      <c r="X23" s="17">
        <v>678.8</v>
      </c>
      <c r="Y23" s="17"/>
      <c r="Z23" s="17"/>
      <c r="AA23" s="51">
        <f t="shared" si="2"/>
        <v>31</v>
      </c>
      <c r="AB23" s="51">
        <f t="shared" si="2"/>
        <v>12902.38</v>
      </c>
    </row>
    <row r="24" spans="1:30" x14ac:dyDescent="0.25">
      <c r="A24" s="30"/>
      <c r="B24" s="31" t="s">
        <v>46</v>
      </c>
      <c r="C24" s="8">
        <v>2</v>
      </c>
      <c r="D24" s="8">
        <v>1991.84</v>
      </c>
      <c r="E24" s="8"/>
      <c r="F24" s="8"/>
      <c r="G24" s="8"/>
      <c r="H24" s="8"/>
      <c r="I24" s="8"/>
      <c r="J24" s="8"/>
      <c r="K24" s="4"/>
      <c r="L24" s="4"/>
      <c r="M24" s="4">
        <v>1</v>
      </c>
      <c r="N24" s="4">
        <v>66.02</v>
      </c>
      <c r="O24" s="4"/>
      <c r="P24" s="4"/>
      <c r="Q24" s="4"/>
      <c r="R24" s="4"/>
      <c r="S24" s="4"/>
      <c r="T24" s="4"/>
      <c r="U24" s="4">
        <v>1</v>
      </c>
      <c r="V24" s="4">
        <v>1192.92</v>
      </c>
      <c r="W24" s="4"/>
      <c r="X24" s="4"/>
      <c r="Y24" s="4"/>
      <c r="Z24" s="4"/>
      <c r="AA24" s="51">
        <f t="shared" si="2"/>
        <v>4</v>
      </c>
      <c r="AB24" s="51">
        <f t="shared" si="2"/>
        <v>3250.78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14</v>
      </c>
      <c r="D25" s="60">
        <f t="shared" si="3"/>
        <v>7518.6100000000006</v>
      </c>
      <c r="E25" s="28">
        <f t="shared" si="3"/>
        <v>11</v>
      </c>
      <c r="F25" s="60">
        <f t="shared" si="3"/>
        <v>3888.95</v>
      </c>
      <c r="G25" s="28">
        <f t="shared" si="3"/>
        <v>8</v>
      </c>
      <c r="H25" s="60">
        <f t="shared" si="3"/>
        <v>4003.41</v>
      </c>
      <c r="I25" s="28">
        <f t="shared" si="3"/>
        <v>5</v>
      </c>
      <c r="J25" s="60">
        <f t="shared" si="3"/>
        <v>2554.8199999999997</v>
      </c>
      <c r="K25" s="65">
        <f t="shared" si="3"/>
        <v>3</v>
      </c>
      <c r="L25" s="73">
        <f t="shared" si="3"/>
        <v>821.65</v>
      </c>
      <c r="M25" s="65">
        <f t="shared" si="3"/>
        <v>3</v>
      </c>
      <c r="N25" s="73">
        <f t="shared" si="3"/>
        <v>1028.9100000000001</v>
      </c>
      <c r="O25" s="65">
        <f t="shared" si="3"/>
        <v>10</v>
      </c>
      <c r="P25" s="73">
        <f t="shared" si="3"/>
        <v>4194.92</v>
      </c>
      <c r="Q25" s="65">
        <f t="shared" si="3"/>
        <v>6</v>
      </c>
      <c r="R25" s="73">
        <f t="shared" si="3"/>
        <v>3693.05</v>
      </c>
      <c r="S25" s="65">
        <f t="shared" si="3"/>
        <v>5</v>
      </c>
      <c r="T25" s="73">
        <f t="shared" si="3"/>
        <v>1873.78</v>
      </c>
      <c r="U25" s="65">
        <f t="shared" si="3"/>
        <v>6</v>
      </c>
      <c r="V25" s="73">
        <f t="shared" si="3"/>
        <v>3181.52</v>
      </c>
      <c r="W25" s="65">
        <f t="shared" si="3"/>
        <v>4</v>
      </c>
      <c r="X25" s="73">
        <f t="shared" si="3"/>
        <v>2431.0500000000002</v>
      </c>
      <c r="Y25" s="65">
        <f t="shared" si="3"/>
        <v>0</v>
      </c>
      <c r="Z25" s="73">
        <f t="shared" si="3"/>
        <v>0</v>
      </c>
      <c r="AA25" s="53">
        <f t="shared" si="3"/>
        <v>75</v>
      </c>
      <c r="AB25" s="54">
        <f t="shared" si="3"/>
        <v>35190.67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ht="12" customHeight="1" x14ac:dyDescent="0.25">
      <c r="A27" s="25" t="s">
        <v>102</v>
      </c>
      <c r="C27" s="62">
        <f t="shared" ref="C27:AB27" si="4">C16+C25</f>
        <v>51</v>
      </c>
      <c r="D27" s="74">
        <f t="shared" si="4"/>
        <v>8522.4800000000014</v>
      </c>
      <c r="E27" s="62">
        <f t="shared" si="4"/>
        <v>73</v>
      </c>
      <c r="F27" s="74">
        <f t="shared" si="4"/>
        <v>5447.3799999999992</v>
      </c>
      <c r="G27" s="62">
        <f t="shared" si="4"/>
        <v>40</v>
      </c>
      <c r="H27" s="74">
        <f t="shared" si="4"/>
        <v>4837.76</v>
      </c>
      <c r="I27" s="62">
        <f t="shared" si="4"/>
        <v>34</v>
      </c>
      <c r="J27" s="74">
        <f t="shared" si="4"/>
        <v>3275.3499999999995</v>
      </c>
      <c r="K27" s="62">
        <f t="shared" si="4"/>
        <v>44</v>
      </c>
      <c r="L27" s="74">
        <f t="shared" si="4"/>
        <v>1657.03</v>
      </c>
      <c r="M27" s="62">
        <f t="shared" si="4"/>
        <v>31</v>
      </c>
      <c r="N27" s="74">
        <f t="shared" si="4"/>
        <v>1745.0800000000002</v>
      </c>
      <c r="O27" s="62">
        <f t="shared" si="4"/>
        <v>69</v>
      </c>
      <c r="P27" s="74">
        <f t="shared" si="4"/>
        <v>5641.94</v>
      </c>
      <c r="Q27" s="62">
        <f t="shared" si="4"/>
        <v>48</v>
      </c>
      <c r="R27" s="74">
        <f t="shared" si="4"/>
        <v>5182.8700000000008</v>
      </c>
      <c r="S27" s="62">
        <f t="shared" si="4"/>
        <v>55</v>
      </c>
      <c r="T27" s="74">
        <f t="shared" si="4"/>
        <v>3789.59</v>
      </c>
      <c r="U27" s="62">
        <f t="shared" si="4"/>
        <v>71</v>
      </c>
      <c r="V27" s="74">
        <f t="shared" si="4"/>
        <v>5315.1200000000008</v>
      </c>
      <c r="W27" s="62">
        <f t="shared" si="4"/>
        <v>62</v>
      </c>
      <c r="X27" s="74">
        <f t="shared" si="4"/>
        <v>3854.5</v>
      </c>
      <c r="Y27" s="62">
        <f t="shared" si="4"/>
        <v>41</v>
      </c>
      <c r="Z27" s="74">
        <f t="shared" si="4"/>
        <v>1540.31</v>
      </c>
      <c r="AA27" s="123">
        <f t="shared" si="4"/>
        <v>619</v>
      </c>
      <c r="AB27" s="124">
        <f t="shared" si="4"/>
        <v>50809.41</v>
      </c>
    </row>
    <row r="28" spans="1:30" ht="12" customHeight="1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2" customHeight="1" x14ac:dyDescent="0.25">
      <c r="A29" s="25" t="s">
        <v>81</v>
      </c>
      <c r="B29" s="61"/>
      <c r="C29" s="61"/>
      <c r="D29" s="88">
        <v>24365.91</v>
      </c>
      <c r="E29" s="61"/>
      <c r="F29" s="88">
        <v>41232.370000000003</v>
      </c>
      <c r="G29" s="61"/>
      <c r="H29" s="88">
        <v>21307.67</v>
      </c>
      <c r="I29" s="61"/>
      <c r="J29" s="88">
        <v>26548.37</v>
      </c>
      <c r="K29" s="61"/>
      <c r="L29" s="88">
        <v>24330.11</v>
      </c>
      <c r="M29" s="61"/>
      <c r="N29" s="88">
        <v>19574.09</v>
      </c>
      <c r="O29" s="61"/>
      <c r="P29" s="88">
        <v>31330.18</v>
      </c>
      <c r="Q29" s="61"/>
      <c r="R29" s="88">
        <v>21863.46</v>
      </c>
      <c r="S29" s="61"/>
      <c r="T29" s="88">
        <v>31490.57</v>
      </c>
      <c r="U29" s="61"/>
      <c r="V29" s="88">
        <v>48974.5</v>
      </c>
      <c r="W29" s="61"/>
      <c r="X29" s="88">
        <v>41263.17</v>
      </c>
      <c r="Y29" s="61"/>
      <c r="Z29" s="88">
        <v>26553.13</v>
      </c>
      <c r="AA29" s="86"/>
      <c r="AB29" s="59">
        <f>D29+F29+H29+J29+L29+N29+P29+R29+T29+V29+X29+Z29</f>
        <v>358833.52999999997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0.34977064267248797</v>
      </c>
      <c r="E30" s="29"/>
      <c r="F30" s="108">
        <f>F27/F29</f>
        <v>0.13211416176174201</v>
      </c>
      <c r="G30" s="29"/>
      <c r="H30" s="108">
        <f>H27/H29</f>
        <v>0.22704312578522198</v>
      </c>
      <c r="I30" s="29"/>
      <c r="J30" s="108">
        <f>J27/J29</f>
        <v>0.12337292270674244</v>
      </c>
      <c r="K30" s="29"/>
      <c r="L30" s="108">
        <f>L27/L29</f>
        <v>6.8106145019484088E-2</v>
      </c>
      <c r="M30" s="29"/>
      <c r="N30" s="108">
        <f>N27/N29</f>
        <v>8.9152548087803832E-2</v>
      </c>
      <c r="O30" s="29"/>
      <c r="P30" s="108">
        <f>P27/P29</f>
        <v>0.18008003784210622</v>
      </c>
      <c r="Q30" s="29"/>
      <c r="R30" s="108">
        <f>R27/R29</f>
        <v>0.23705625733529831</v>
      </c>
      <c r="S30" s="29"/>
      <c r="T30" s="108">
        <f>T27/T29</f>
        <v>0.12034047017885037</v>
      </c>
      <c r="U30" s="29"/>
      <c r="V30" s="108">
        <f>V27/V29</f>
        <v>0.10852831575615883</v>
      </c>
      <c r="W30" s="29"/>
      <c r="X30" s="108">
        <f>X27/X29</f>
        <v>9.341260014681374E-2</v>
      </c>
      <c r="Y30" s="29"/>
      <c r="Z30" s="108">
        <f>Z27/Z29</f>
        <v>5.8008603882103535E-2</v>
      </c>
      <c r="AA30" s="125"/>
      <c r="AB30" s="126">
        <f>AB27/AB29</f>
        <v>0.14159604873045173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30</v>
      </c>
      <c r="D33" s="17">
        <v>194</v>
      </c>
      <c r="E33" s="17">
        <v>41</v>
      </c>
      <c r="F33" s="17">
        <v>560</v>
      </c>
      <c r="G33" s="17">
        <v>32</v>
      </c>
      <c r="H33" s="17">
        <v>126</v>
      </c>
      <c r="I33" s="17">
        <v>28</v>
      </c>
      <c r="J33" s="17">
        <v>6</v>
      </c>
      <c r="K33" s="17">
        <v>47</v>
      </c>
      <c r="L33" s="17">
        <v>64</v>
      </c>
      <c r="M33" s="17">
        <v>13</v>
      </c>
      <c r="N33" s="17">
        <v>0</v>
      </c>
      <c r="O33" s="17">
        <v>39</v>
      </c>
      <c r="P33" s="117">
        <v>43</v>
      </c>
      <c r="Q33" s="17">
        <v>21</v>
      </c>
      <c r="R33" s="117">
        <v>110</v>
      </c>
      <c r="S33" s="17">
        <v>32</v>
      </c>
      <c r="T33" s="117">
        <v>58</v>
      </c>
      <c r="U33" s="17">
        <v>26</v>
      </c>
      <c r="V33" s="117">
        <v>112</v>
      </c>
      <c r="W33" s="17">
        <v>33</v>
      </c>
      <c r="X33" s="117">
        <v>772</v>
      </c>
      <c r="Y33" s="17">
        <v>37</v>
      </c>
      <c r="Z33" s="117">
        <v>2370.42</v>
      </c>
      <c r="AA33" s="51">
        <f>C33+E33+G33+I33+K33+M33+O33+Q33+S33+U33+W33+Y33</f>
        <v>379</v>
      </c>
      <c r="AB33" s="119">
        <f>D33+F33+H33+J33+L33+N33+P33+R33+T33+V33+X33+Z33</f>
        <v>4415.42</v>
      </c>
    </row>
    <row r="34" spans="1:32" x14ac:dyDescent="0.25">
      <c r="A34" s="30"/>
      <c r="B34" s="31" t="s">
        <v>41</v>
      </c>
      <c r="C34" s="96">
        <v>6</v>
      </c>
      <c r="D34" s="96">
        <v>231.35</v>
      </c>
      <c r="E34" s="96">
        <v>9</v>
      </c>
      <c r="F34" s="96">
        <v>98.58</v>
      </c>
      <c r="G34" s="96">
        <v>6</v>
      </c>
      <c r="H34" s="96">
        <v>120.73</v>
      </c>
      <c r="I34" s="96">
        <v>2</v>
      </c>
      <c r="J34" s="96">
        <v>18.100000000000001</v>
      </c>
      <c r="K34" s="96">
        <v>1</v>
      </c>
      <c r="L34" s="96">
        <v>63.03</v>
      </c>
      <c r="M34" s="96"/>
      <c r="N34" s="96"/>
      <c r="O34" s="96">
        <v>4</v>
      </c>
      <c r="P34" s="118">
        <v>0</v>
      </c>
      <c r="Q34" s="96">
        <v>3</v>
      </c>
      <c r="R34" s="118">
        <v>66.650000000000006</v>
      </c>
      <c r="S34" s="96">
        <v>5</v>
      </c>
      <c r="T34" s="118">
        <v>24.15</v>
      </c>
      <c r="U34" s="96">
        <v>6</v>
      </c>
      <c r="V34" s="118">
        <v>80.61</v>
      </c>
      <c r="W34" s="96">
        <v>3</v>
      </c>
      <c r="X34" s="118">
        <v>29.21</v>
      </c>
      <c r="Y34" s="96">
        <v>4</v>
      </c>
      <c r="Z34" s="118">
        <v>70.510000000000005</v>
      </c>
      <c r="AA34" s="51">
        <f>C34+E34+G34+I34+K34+M34+O34+Q34+S34+U34+W34+Y34</f>
        <v>49</v>
      </c>
      <c r="AB34" s="119">
        <f>D34+F34+H34+J34+L34+N34+P34+R34+T34+V34+X34+Z34</f>
        <v>802.92000000000007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36</v>
      </c>
      <c r="D35" s="120">
        <f t="shared" si="5"/>
        <v>425.35</v>
      </c>
      <c r="E35" s="66">
        <f t="shared" si="5"/>
        <v>50</v>
      </c>
      <c r="F35" s="120">
        <f t="shared" si="5"/>
        <v>658.58</v>
      </c>
      <c r="G35" s="66">
        <f t="shared" si="5"/>
        <v>38</v>
      </c>
      <c r="H35" s="120">
        <f t="shared" si="5"/>
        <v>246.73000000000002</v>
      </c>
      <c r="I35" s="66">
        <f t="shared" si="5"/>
        <v>30</v>
      </c>
      <c r="J35" s="120">
        <f t="shared" si="5"/>
        <v>24.1</v>
      </c>
      <c r="K35" s="66">
        <f t="shared" si="5"/>
        <v>48</v>
      </c>
      <c r="L35" s="120">
        <f t="shared" si="5"/>
        <v>127.03</v>
      </c>
      <c r="M35" s="66">
        <f t="shared" si="5"/>
        <v>13</v>
      </c>
      <c r="N35" s="120">
        <f t="shared" si="5"/>
        <v>0</v>
      </c>
      <c r="O35" s="66">
        <f t="shared" ref="O35:AB35" si="6">SUM(O33:O34)</f>
        <v>43</v>
      </c>
      <c r="P35" s="120">
        <f t="shared" si="6"/>
        <v>43</v>
      </c>
      <c r="Q35" s="66">
        <f t="shared" si="6"/>
        <v>24</v>
      </c>
      <c r="R35" s="120">
        <f t="shared" si="6"/>
        <v>176.65</v>
      </c>
      <c r="S35" s="66">
        <f t="shared" si="6"/>
        <v>37</v>
      </c>
      <c r="T35" s="120">
        <f t="shared" si="6"/>
        <v>82.15</v>
      </c>
      <c r="U35" s="66">
        <f t="shared" si="6"/>
        <v>32</v>
      </c>
      <c r="V35" s="120">
        <f t="shared" si="6"/>
        <v>192.61</v>
      </c>
      <c r="W35" s="66">
        <f t="shared" si="6"/>
        <v>36</v>
      </c>
      <c r="X35" s="120">
        <f t="shared" si="6"/>
        <v>801.21</v>
      </c>
      <c r="Y35" s="66">
        <f t="shared" si="6"/>
        <v>41</v>
      </c>
      <c r="Z35" s="120">
        <f t="shared" si="6"/>
        <v>2440.9300000000003</v>
      </c>
      <c r="AA35" s="53">
        <f t="shared" si="6"/>
        <v>428</v>
      </c>
      <c r="AB35" s="54">
        <f t="shared" si="6"/>
        <v>5218.34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8120.1300000000019</v>
      </c>
      <c r="E37" s="72"/>
      <c r="F37" s="116">
        <f>F16+F25+F35-F9</f>
        <v>4925.9199999999992</v>
      </c>
      <c r="G37" s="72"/>
      <c r="H37" s="116">
        <f>H16+H25+H34-H9</f>
        <v>4174.4799999999996</v>
      </c>
      <c r="I37" s="72"/>
      <c r="J37" s="116">
        <f>J16+J25+J35-J9</f>
        <v>2486.1999999999994</v>
      </c>
      <c r="K37" s="72"/>
      <c r="L37" s="116">
        <f>L16+L25+L35-L9</f>
        <v>978.92</v>
      </c>
      <c r="M37" s="72"/>
      <c r="N37" s="116">
        <f>N16+N25+N35-N9</f>
        <v>1167.1300000000001</v>
      </c>
      <c r="O37" s="72"/>
      <c r="P37" s="116">
        <f>P16+P25+P35-P9</f>
        <v>4565.82</v>
      </c>
      <c r="Q37" s="72"/>
      <c r="R37" s="116">
        <f>R16+R25+R35-R9</f>
        <v>4563.5600000000004</v>
      </c>
      <c r="S37" s="72"/>
      <c r="T37" s="116">
        <f>T16+T25+T35-T9</f>
        <v>3041.71</v>
      </c>
      <c r="U37" s="72"/>
      <c r="V37" s="116">
        <f>V16+V25+V35-V9</f>
        <v>4454.4400000000005</v>
      </c>
      <c r="W37" s="72"/>
      <c r="X37" s="116">
        <f>X16+X25+X35-X9</f>
        <v>3509.23</v>
      </c>
      <c r="Y37" s="72"/>
      <c r="Z37" s="116">
        <f>Z16+Z25+Z35-Z9</f>
        <v>3188.0200000000004</v>
      </c>
      <c r="AA37" s="72"/>
      <c r="AB37" s="116">
        <f>AB16+AB25+AB35-AB9</f>
        <v>45301.56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M3:N3"/>
    <mergeCell ref="O3:P3"/>
    <mergeCell ref="Q3:R3"/>
    <mergeCell ref="C3:D3"/>
    <mergeCell ref="E3:F3"/>
    <mergeCell ref="G3:H3"/>
    <mergeCell ref="I3:J3"/>
    <mergeCell ref="K3:L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55" orientation="landscape" horizontalDpi="200" verticalDpi="200" r:id="rId1"/>
  <headerFooter alignWithMargins="0">
    <oddFooter>&amp;L&amp;F&amp;RPrepared by Kathy Adair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40"/>
  <sheetViews>
    <sheetView zoomScaleNormal="100" workbookViewId="0">
      <pane xSplit="2" ySplit="3" topLeftCell="C4" activePane="bottomRight" state="frozen"/>
      <selection activeCell="B2" sqref="B2"/>
      <selection pane="topRight" activeCell="B2" sqref="B2"/>
      <selection pane="bottomLeft" activeCell="B2" sqref="B2"/>
      <selection pane="bottomRight" activeCell="C4" sqref="C4"/>
    </sheetView>
  </sheetViews>
  <sheetFormatPr defaultRowHeight="13.2" x14ac:dyDescent="0.25"/>
  <cols>
    <col min="1" max="1" width="3" customWidth="1"/>
    <col min="2" max="2" width="50.109375" bestFit="1" customWidth="1"/>
    <col min="3" max="3" width="5.6640625" style="1" customWidth="1"/>
    <col min="4" max="4" width="8.109375" style="1" bestFit="1" customWidth="1"/>
    <col min="5" max="5" width="5.6640625" style="1" customWidth="1"/>
    <col min="6" max="6" width="8.109375" style="1" customWidth="1"/>
    <col min="7" max="7" width="5.6640625" style="1" customWidth="1"/>
    <col min="8" max="8" width="8.33203125" style="1" customWidth="1"/>
    <col min="9" max="9" width="5.6640625" style="1" customWidth="1"/>
    <col min="10" max="10" width="8.109375" style="1" customWidth="1"/>
    <col min="11" max="11" width="5.6640625" style="1" customWidth="1"/>
    <col min="12" max="12" width="8.109375" style="1" customWidth="1"/>
    <col min="13" max="13" width="5.6640625" style="1" customWidth="1"/>
    <col min="14" max="14" width="8.109375" style="1" customWidth="1"/>
    <col min="15" max="15" width="5.6640625" style="1" customWidth="1"/>
    <col min="16" max="16" width="8.109375" style="1" customWidth="1"/>
    <col min="17" max="17" width="4" style="1" customWidth="1"/>
    <col min="18" max="18" width="8.109375" style="1" customWidth="1"/>
    <col min="19" max="19" width="4" style="1" customWidth="1"/>
    <col min="20" max="20" width="9.6640625" style="1" customWidth="1"/>
    <col min="21" max="21" width="4" style="1" bestFit="1" customWidth="1"/>
    <col min="22" max="22" width="8.109375" style="1" customWidth="1"/>
    <col min="23" max="23" width="4" style="1" bestFit="1" customWidth="1"/>
    <col min="24" max="24" width="8.109375" style="1" customWidth="1"/>
    <col min="25" max="25" width="3.88671875" style="1" customWidth="1"/>
    <col min="26" max="26" width="8.109375" style="1" customWidth="1"/>
    <col min="27" max="27" width="5.6640625" style="3" bestFit="1" customWidth="1"/>
    <col min="28" max="28" width="9.109375" style="3" bestFit="1" customWidth="1"/>
  </cols>
  <sheetData>
    <row r="1" spans="1:28" x14ac:dyDescent="0.25">
      <c r="A1" s="24" t="s">
        <v>116</v>
      </c>
      <c r="C1" s="1" t="s">
        <v>35</v>
      </c>
    </row>
    <row r="2" spans="1:28" x14ac:dyDescent="0.25">
      <c r="A2" t="s">
        <v>22</v>
      </c>
    </row>
    <row r="3" spans="1:28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8" ht="13.8" x14ac:dyDescent="0.25">
      <c r="A5" s="26" t="s">
        <v>36</v>
      </c>
      <c r="B5" s="25"/>
      <c r="AA5" s="49"/>
      <c r="AB5" s="49"/>
    </row>
    <row r="6" spans="1:28" ht="13.8" thickBot="1" x14ac:dyDescent="0.3">
      <c r="B6" s="24" t="s">
        <v>111</v>
      </c>
      <c r="C6" s="8">
        <v>78</v>
      </c>
      <c r="E6" s="8">
        <v>119</v>
      </c>
      <c r="G6" s="8">
        <v>69</v>
      </c>
      <c r="I6" s="8">
        <v>76</v>
      </c>
      <c r="K6" s="8">
        <v>66</v>
      </c>
      <c r="M6" s="8">
        <v>60</v>
      </c>
      <c r="O6" s="8">
        <v>114</v>
      </c>
      <c r="Q6" s="8">
        <v>63</v>
      </c>
      <c r="S6" s="8">
        <v>132</v>
      </c>
      <c r="U6" s="8">
        <v>120</v>
      </c>
      <c r="W6" s="6">
        <v>103</v>
      </c>
      <c r="Y6" s="8">
        <v>56</v>
      </c>
      <c r="AA6" s="50">
        <f>C6+E6+G6+I6+K6+M6+O6+Q6+S6+U6+W6+Y6</f>
        <v>1056</v>
      </c>
      <c r="AB6" s="49"/>
    </row>
    <row r="7" spans="1:28" ht="13.8" thickTop="1" x14ac:dyDescent="0.25">
      <c r="B7" s="24" t="s">
        <v>113</v>
      </c>
      <c r="D7" s="4">
        <v>674.25</v>
      </c>
      <c r="F7" s="4">
        <v>1050.57</v>
      </c>
      <c r="H7" s="4">
        <v>641.5</v>
      </c>
      <c r="J7" s="4">
        <v>696.3</v>
      </c>
      <c r="L7" s="4">
        <v>606.63</v>
      </c>
      <c r="N7" s="4">
        <v>562.37</v>
      </c>
      <c r="P7" s="4">
        <v>1060.51</v>
      </c>
      <c r="R7" s="4">
        <v>634.73</v>
      </c>
      <c r="T7" s="4">
        <v>1217.31</v>
      </c>
      <c r="V7" s="4">
        <v>1133.17</v>
      </c>
      <c r="X7" s="4">
        <v>987.57</v>
      </c>
      <c r="Z7" s="4">
        <v>521.34</v>
      </c>
      <c r="AA7" s="49"/>
      <c r="AB7" s="51">
        <f>D7+F7+H7+J7+L7+N7+P7+R7+T7+V7+X7+Z7</f>
        <v>9786.25</v>
      </c>
    </row>
    <row r="8" spans="1:28" x14ac:dyDescent="0.25">
      <c r="B8" s="24" t="s">
        <v>114</v>
      </c>
      <c r="D8" s="6">
        <v>117</v>
      </c>
      <c r="F8" s="6">
        <v>178.5</v>
      </c>
      <c r="H8" s="6">
        <v>103.5</v>
      </c>
      <c r="J8" s="6">
        <v>114</v>
      </c>
      <c r="L8" s="6">
        <v>99</v>
      </c>
      <c r="N8" s="6">
        <v>90</v>
      </c>
      <c r="P8" s="6">
        <v>171</v>
      </c>
      <c r="R8" s="6">
        <v>94.5</v>
      </c>
      <c r="T8" s="6">
        <v>198</v>
      </c>
      <c r="V8" s="6">
        <v>180</v>
      </c>
      <c r="X8" s="6">
        <v>154.5</v>
      </c>
      <c r="Z8" s="6">
        <v>84</v>
      </c>
      <c r="AA8" s="49"/>
      <c r="AB8" s="52">
        <f>D8+F8+H8+J8+L8+N8+P8+R8+T8+V8+X8+Z8</f>
        <v>1584</v>
      </c>
    </row>
    <row r="9" spans="1:28" ht="13.8" thickBot="1" x14ac:dyDescent="0.3">
      <c r="A9" s="64" t="s">
        <v>38</v>
      </c>
      <c r="B9" s="137"/>
      <c r="C9" s="9"/>
      <c r="D9" s="60">
        <f>SUM(D7:D8)</f>
        <v>791.25</v>
      </c>
      <c r="E9" s="9"/>
      <c r="F9" s="60">
        <f>SUM(F7:F8)</f>
        <v>1229.07</v>
      </c>
      <c r="G9" s="9"/>
      <c r="H9" s="60">
        <f>SUM(H7:H8)</f>
        <v>745</v>
      </c>
      <c r="I9" s="9"/>
      <c r="J9" s="60">
        <f>SUM(J7:J8)</f>
        <v>810.3</v>
      </c>
      <c r="K9" s="9"/>
      <c r="L9" s="60">
        <f>SUM(L7:L8)</f>
        <v>705.63</v>
      </c>
      <c r="M9" s="9"/>
      <c r="N9" s="60">
        <f>SUM(N7:N8)</f>
        <v>652.37</v>
      </c>
      <c r="O9" s="9"/>
      <c r="P9" s="60">
        <f>SUM(P7:P8)</f>
        <v>1231.51</v>
      </c>
      <c r="Q9" s="9"/>
      <c r="R9" s="60">
        <f>SUM(R7:R8)</f>
        <v>729.23</v>
      </c>
      <c r="S9" s="9"/>
      <c r="T9" s="60">
        <f>SUM(T7:T8)</f>
        <v>1415.31</v>
      </c>
      <c r="U9" s="9"/>
      <c r="V9" s="60">
        <f>SUM(V7:V8)</f>
        <v>1313.17</v>
      </c>
      <c r="W9" s="9"/>
      <c r="X9" s="60">
        <f>SUM(X7:X8)</f>
        <v>1142.0700000000002</v>
      </c>
      <c r="Y9" s="9"/>
      <c r="Z9" s="60">
        <f>SUM(Z7:Z8)</f>
        <v>605.34</v>
      </c>
      <c r="AA9" s="50"/>
      <c r="AB9" s="58">
        <f>SUM(AB7:AB8)</f>
        <v>11370.25</v>
      </c>
    </row>
    <row r="10" spans="1:28" ht="13.8" thickTop="1" x14ac:dyDescent="0.25">
      <c r="AA10" s="49"/>
      <c r="AB10" s="49"/>
    </row>
    <row r="11" spans="1:28" ht="13.8" x14ac:dyDescent="0.25">
      <c r="A11" s="26" t="s">
        <v>77</v>
      </c>
      <c r="B11" s="25"/>
      <c r="AA11" s="49"/>
      <c r="AB11" s="49"/>
    </row>
    <row r="12" spans="1:28" x14ac:dyDescent="0.25">
      <c r="A12" s="132"/>
      <c r="B12" s="24" t="s">
        <v>108</v>
      </c>
      <c r="C12" s="135">
        <v>45</v>
      </c>
      <c r="D12" s="135">
        <v>1169.24</v>
      </c>
      <c r="E12" s="135">
        <v>60</v>
      </c>
      <c r="F12" s="135">
        <v>2039.55</v>
      </c>
      <c r="G12" s="135">
        <v>37</v>
      </c>
      <c r="H12" s="135">
        <v>1054.32</v>
      </c>
      <c r="I12" s="135">
        <v>21</v>
      </c>
      <c r="J12" s="135">
        <v>713.16</v>
      </c>
      <c r="K12" s="135">
        <v>28</v>
      </c>
      <c r="L12" s="135">
        <v>606.05999999999995</v>
      </c>
      <c r="M12" s="135">
        <v>33</v>
      </c>
      <c r="N12" s="135">
        <v>701.65</v>
      </c>
      <c r="O12" s="135">
        <v>59</v>
      </c>
      <c r="P12" s="135">
        <v>1544.95</v>
      </c>
      <c r="Q12" s="135">
        <v>31</v>
      </c>
      <c r="R12" s="135">
        <v>769.77</v>
      </c>
      <c r="S12" s="135">
        <v>58</v>
      </c>
      <c r="T12" s="135">
        <v>1502.68</v>
      </c>
      <c r="U12" s="135">
        <v>62</v>
      </c>
      <c r="V12" s="135">
        <v>1722.7</v>
      </c>
      <c r="W12" s="135">
        <v>51</v>
      </c>
      <c r="X12" s="135">
        <v>1203.81</v>
      </c>
      <c r="Y12" s="135">
        <v>26</v>
      </c>
      <c r="Z12" s="135">
        <v>813.63</v>
      </c>
      <c r="AA12" s="51">
        <f t="shared" ref="AA12:AB15" si="0">C12+E12+G12+I12+K12+M12+O12+Q12+S12+U12+W12+Y12</f>
        <v>511</v>
      </c>
      <c r="AB12" s="51">
        <f t="shared" si="0"/>
        <v>13841.519999999999</v>
      </c>
    </row>
    <row r="13" spans="1:28" x14ac:dyDescent="0.25">
      <c r="A13" s="20"/>
      <c r="B13" t="s">
        <v>109</v>
      </c>
      <c r="C13" s="135">
        <v>2</v>
      </c>
      <c r="D13" s="135">
        <v>99.52</v>
      </c>
      <c r="E13" s="135">
        <v>6</v>
      </c>
      <c r="F13" s="135">
        <v>403.8</v>
      </c>
      <c r="G13" s="135"/>
      <c r="H13" s="135"/>
      <c r="I13" s="135">
        <v>3</v>
      </c>
      <c r="J13" s="135">
        <v>26.47</v>
      </c>
      <c r="K13" s="135"/>
      <c r="L13" s="135"/>
      <c r="M13" s="135">
        <v>2</v>
      </c>
      <c r="N13" s="135">
        <v>153.94</v>
      </c>
      <c r="O13" s="135">
        <v>6</v>
      </c>
      <c r="P13" s="135">
        <v>105.07</v>
      </c>
      <c r="Q13" s="135"/>
      <c r="R13" s="135"/>
      <c r="S13" s="135">
        <v>3</v>
      </c>
      <c r="T13" s="135">
        <v>51.22</v>
      </c>
      <c r="U13" s="135">
        <v>3</v>
      </c>
      <c r="V13" s="135">
        <v>108.78</v>
      </c>
      <c r="W13" s="135">
        <v>1</v>
      </c>
      <c r="X13" s="135">
        <v>2.25</v>
      </c>
      <c r="Y13" s="135">
        <v>2</v>
      </c>
      <c r="Z13" s="135">
        <v>48.85</v>
      </c>
      <c r="AA13" s="51">
        <f t="shared" si="0"/>
        <v>28</v>
      </c>
      <c r="AB13" s="51">
        <f t="shared" si="0"/>
        <v>999.9</v>
      </c>
    </row>
    <row r="14" spans="1:28" x14ac:dyDescent="0.25">
      <c r="B14" s="19" t="s">
        <v>112</v>
      </c>
      <c r="C14" s="135">
        <v>7</v>
      </c>
      <c r="D14" s="135">
        <v>1153.5999999999999</v>
      </c>
      <c r="E14" s="135">
        <v>9</v>
      </c>
      <c r="F14" s="135">
        <v>811.6</v>
      </c>
      <c r="G14" s="135">
        <v>4</v>
      </c>
      <c r="H14" s="135">
        <v>282</v>
      </c>
      <c r="I14" s="135">
        <v>2</v>
      </c>
      <c r="J14" s="135">
        <v>108</v>
      </c>
      <c r="K14" s="135"/>
      <c r="L14" s="135"/>
      <c r="M14" s="135">
        <v>4</v>
      </c>
      <c r="N14" s="135">
        <v>505.2</v>
      </c>
      <c r="O14" s="135">
        <v>2</v>
      </c>
      <c r="P14" s="135">
        <v>110</v>
      </c>
      <c r="Q14" s="135">
        <v>1</v>
      </c>
      <c r="R14" s="135">
        <v>105.8</v>
      </c>
      <c r="S14" s="135">
        <v>7</v>
      </c>
      <c r="T14" s="135">
        <v>919.8</v>
      </c>
      <c r="U14" s="135">
        <v>3</v>
      </c>
      <c r="V14" s="135">
        <v>250</v>
      </c>
      <c r="W14" s="135">
        <v>6</v>
      </c>
      <c r="X14" s="135">
        <v>956.58</v>
      </c>
      <c r="Y14" s="135">
        <v>8</v>
      </c>
      <c r="Z14" s="135">
        <v>912.26</v>
      </c>
      <c r="AA14" s="51">
        <f t="shared" si="0"/>
        <v>53</v>
      </c>
      <c r="AB14" s="51">
        <f t="shared" si="0"/>
        <v>6114.84</v>
      </c>
    </row>
    <row r="15" spans="1:28" s="30" customFormat="1" x14ac:dyDescent="0.25">
      <c r="A15" s="129"/>
      <c r="B15" s="130" t="s">
        <v>110</v>
      </c>
      <c r="C15" s="136"/>
      <c r="D15" s="136"/>
      <c r="E15" s="136">
        <v>1</v>
      </c>
      <c r="F15" s="136">
        <v>0</v>
      </c>
      <c r="G15" s="136">
        <v>1</v>
      </c>
      <c r="H15" s="136">
        <v>58</v>
      </c>
      <c r="I15" s="136"/>
      <c r="J15" s="136"/>
      <c r="K15" s="136">
        <v>1</v>
      </c>
      <c r="L15" s="136">
        <v>4</v>
      </c>
      <c r="M15" s="136"/>
      <c r="N15" s="136"/>
      <c r="O15" s="136">
        <v>1</v>
      </c>
      <c r="P15" s="136">
        <v>37.5</v>
      </c>
      <c r="Q15" s="136">
        <v>1</v>
      </c>
      <c r="R15" s="136">
        <v>29</v>
      </c>
      <c r="S15" s="136"/>
      <c r="T15" s="136"/>
      <c r="U15" s="136"/>
      <c r="V15" s="136"/>
      <c r="W15" s="136"/>
      <c r="X15" s="136"/>
      <c r="Y15" s="136"/>
      <c r="Z15" s="136"/>
      <c r="AA15" s="51">
        <f t="shared" si="0"/>
        <v>5</v>
      </c>
      <c r="AB15" s="51">
        <f t="shared" si="0"/>
        <v>128.5</v>
      </c>
    </row>
    <row r="16" spans="1:28" ht="13.8" thickBot="1" x14ac:dyDescent="0.3">
      <c r="A16" s="35" t="s">
        <v>80</v>
      </c>
      <c r="B16" s="35"/>
      <c r="C16" s="28">
        <f t="shared" ref="C16:AB16" si="1">SUM(C12:C15)</f>
        <v>54</v>
      </c>
      <c r="D16" s="60">
        <f t="shared" si="1"/>
        <v>2422.3599999999997</v>
      </c>
      <c r="E16" s="28">
        <f t="shared" si="1"/>
        <v>76</v>
      </c>
      <c r="F16" s="60">
        <f t="shared" si="1"/>
        <v>3254.95</v>
      </c>
      <c r="G16" s="28">
        <f t="shared" si="1"/>
        <v>42</v>
      </c>
      <c r="H16" s="60">
        <f t="shared" si="1"/>
        <v>1394.32</v>
      </c>
      <c r="I16" s="28">
        <f t="shared" si="1"/>
        <v>26</v>
      </c>
      <c r="J16" s="60">
        <f t="shared" si="1"/>
        <v>847.63</v>
      </c>
      <c r="K16" s="28">
        <f t="shared" si="1"/>
        <v>29</v>
      </c>
      <c r="L16" s="60">
        <f t="shared" si="1"/>
        <v>610.05999999999995</v>
      </c>
      <c r="M16" s="28">
        <f t="shared" si="1"/>
        <v>39</v>
      </c>
      <c r="N16" s="60">
        <f t="shared" si="1"/>
        <v>1360.79</v>
      </c>
      <c r="O16" s="28">
        <f t="shared" si="1"/>
        <v>68</v>
      </c>
      <c r="P16" s="60">
        <f t="shared" si="1"/>
        <v>1797.52</v>
      </c>
      <c r="Q16" s="28">
        <f t="shared" si="1"/>
        <v>33</v>
      </c>
      <c r="R16" s="60">
        <f t="shared" si="1"/>
        <v>904.56999999999994</v>
      </c>
      <c r="S16" s="28">
        <f t="shared" si="1"/>
        <v>68</v>
      </c>
      <c r="T16" s="60">
        <f t="shared" si="1"/>
        <v>2473.6999999999998</v>
      </c>
      <c r="U16" s="28">
        <f t="shared" si="1"/>
        <v>68</v>
      </c>
      <c r="V16" s="60">
        <f t="shared" si="1"/>
        <v>2081.48</v>
      </c>
      <c r="W16" s="28">
        <f t="shared" si="1"/>
        <v>58</v>
      </c>
      <c r="X16" s="60">
        <f t="shared" si="1"/>
        <v>2162.64</v>
      </c>
      <c r="Y16" s="28">
        <f t="shared" si="1"/>
        <v>36</v>
      </c>
      <c r="Z16" s="60">
        <f t="shared" si="1"/>
        <v>1774.74</v>
      </c>
      <c r="AA16" s="53">
        <f t="shared" si="1"/>
        <v>597</v>
      </c>
      <c r="AB16" s="54">
        <f t="shared" si="1"/>
        <v>21084.76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2</v>
      </c>
      <c r="D22" s="17">
        <v>699.15</v>
      </c>
      <c r="E22" s="17">
        <v>4</v>
      </c>
      <c r="F22" s="23">
        <v>1650.2</v>
      </c>
      <c r="G22" s="17">
        <v>1</v>
      </c>
      <c r="H22" s="17">
        <v>371</v>
      </c>
      <c r="I22" s="17">
        <v>2</v>
      </c>
      <c r="J22" s="17">
        <v>602</v>
      </c>
      <c r="K22" s="17">
        <v>2</v>
      </c>
      <c r="L22" s="17">
        <v>689.1</v>
      </c>
      <c r="M22" s="17">
        <v>3</v>
      </c>
      <c r="N22" s="17">
        <v>1121.3599999999999</v>
      </c>
      <c r="O22" s="17">
        <v>7</v>
      </c>
      <c r="P22" s="17">
        <v>2716.11</v>
      </c>
      <c r="Q22" s="17">
        <v>4</v>
      </c>
      <c r="R22" s="17">
        <v>1482.5</v>
      </c>
      <c r="S22" s="17">
        <v>9</v>
      </c>
      <c r="T22" s="17">
        <v>4011.42</v>
      </c>
      <c r="U22" s="17">
        <v>3</v>
      </c>
      <c r="V22" s="17">
        <v>1294.0999999999999</v>
      </c>
      <c r="W22" s="17">
        <v>5</v>
      </c>
      <c r="X22" s="17">
        <v>1463.4</v>
      </c>
      <c r="Y22" s="17">
        <v>4</v>
      </c>
      <c r="Z22" s="17">
        <v>1289.07</v>
      </c>
      <c r="AA22" s="51">
        <f t="shared" si="2"/>
        <v>46</v>
      </c>
      <c r="AB22" s="51">
        <f t="shared" si="2"/>
        <v>17389.41</v>
      </c>
    </row>
    <row r="23" spans="1:30" x14ac:dyDescent="0.25">
      <c r="B23" s="24" t="s">
        <v>45</v>
      </c>
      <c r="C23" s="17">
        <v>1</v>
      </c>
      <c r="D23" s="17">
        <v>267.89999999999998</v>
      </c>
      <c r="E23" s="17"/>
      <c r="F23" s="17"/>
      <c r="G23" s="17"/>
      <c r="H23" s="17"/>
      <c r="I23" s="17">
        <v>1</v>
      </c>
      <c r="J23" s="17">
        <v>1204.2</v>
      </c>
      <c r="K23" s="17"/>
      <c r="L23" s="17"/>
      <c r="M23" s="17"/>
      <c r="N23" s="17"/>
      <c r="O23" s="17">
        <v>1</v>
      </c>
      <c r="P23" s="17">
        <v>410.6</v>
      </c>
      <c r="Q23" s="17"/>
      <c r="R23" s="17"/>
      <c r="S23" s="17"/>
      <c r="T23" s="17"/>
      <c r="U23" s="17">
        <v>1</v>
      </c>
      <c r="V23" s="17">
        <v>372.1</v>
      </c>
      <c r="W23" s="17"/>
      <c r="X23" s="17"/>
      <c r="Y23" s="17">
        <v>1</v>
      </c>
      <c r="Z23" s="17">
        <v>466.8</v>
      </c>
      <c r="AA23" s="51">
        <f t="shared" si="2"/>
        <v>5</v>
      </c>
      <c r="AB23" s="51">
        <f t="shared" si="2"/>
        <v>2721.6</v>
      </c>
    </row>
    <row r="24" spans="1:30" x14ac:dyDescent="0.25">
      <c r="A24" s="30"/>
      <c r="B24" s="31" t="s">
        <v>46</v>
      </c>
      <c r="C24" s="8"/>
      <c r="D24" s="8"/>
      <c r="E24" s="8"/>
      <c r="F24" s="8"/>
      <c r="G24" s="8"/>
      <c r="H24" s="8"/>
      <c r="I24" s="8"/>
      <c r="J24" s="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1">
        <f t="shared" si="2"/>
        <v>0</v>
      </c>
      <c r="AB24" s="51">
        <f t="shared" si="2"/>
        <v>0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3</v>
      </c>
      <c r="D25" s="60">
        <f t="shared" si="3"/>
        <v>967.05</v>
      </c>
      <c r="E25" s="28">
        <f t="shared" si="3"/>
        <v>4</v>
      </c>
      <c r="F25" s="60">
        <f t="shared" si="3"/>
        <v>1650.2</v>
      </c>
      <c r="G25" s="28">
        <f t="shared" si="3"/>
        <v>1</v>
      </c>
      <c r="H25" s="60">
        <f t="shared" si="3"/>
        <v>371</v>
      </c>
      <c r="I25" s="28">
        <f t="shared" si="3"/>
        <v>3</v>
      </c>
      <c r="J25" s="60">
        <f t="shared" si="3"/>
        <v>1806.2</v>
      </c>
      <c r="K25" s="65">
        <f t="shared" si="3"/>
        <v>2</v>
      </c>
      <c r="L25" s="73">
        <f t="shared" si="3"/>
        <v>689.1</v>
      </c>
      <c r="M25" s="65">
        <f t="shared" si="3"/>
        <v>3</v>
      </c>
      <c r="N25" s="73">
        <f t="shared" si="3"/>
        <v>1121.3599999999999</v>
      </c>
      <c r="O25" s="65">
        <f t="shared" si="3"/>
        <v>8</v>
      </c>
      <c r="P25" s="73">
        <f t="shared" si="3"/>
        <v>3126.71</v>
      </c>
      <c r="Q25" s="65">
        <f t="shared" si="3"/>
        <v>4</v>
      </c>
      <c r="R25" s="73">
        <f t="shared" si="3"/>
        <v>1482.5</v>
      </c>
      <c r="S25" s="65">
        <f t="shared" si="3"/>
        <v>9</v>
      </c>
      <c r="T25" s="73">
        <f t="shared" si="3"/>
        <v>4011.42</v>
      </c>
      <c r="U25" s="65">
        <f t="shared" si="3"/>
        <v>4</v>
      </c>
      <c r="V25" s="73">
        <f t="shared" si="3"/>
        <v>1666.1999999999998</v>
      </c>
      <c r="W25" s="65">
        <f t="shared" si="3"/>
        <v>5</v>
      </c>
      <c r="X25" s="73">
        <f t="shared" si="3"/>
        <v>1463.4</v>
      </c>
      <c r="Y25" s="65">
        <f t="shared" si="3"/>
        <v>5</v>
      </c>
      <c r="Z25" s="73">
        <f t="shared" si="3"/>
        <v>1755.87</v>
      </c>
      <c r="AA25" s="53">
        <f t="shared" si="3"/>
        <v>51</v>
      </c>
      <c r="AB25" s="54">
        <f t="shared" si="3"/>
        <v>20111.009999999998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57</v>
      </c>
      <c r="D27" s="74">
        <f t="shared" si="4"/>
        <v>3389.41</v>
      </c>
      <c r="E27" s="62">
        <f t="shared" si="4"/>
        <v>80</v>
      </c>
      <c r="F27" s="74">
        <f t="shared" si="4"/>
        <v>4905.1499999999996</v>
      </c>
      <c r="G27" s="62">
        <f t="shared" si="4"/>
        <v>43</v>
      </c>
      <c r="H27" s="74">
        <f t="shared" si="4"/>
        <v>1765.32</v>
      </c>
      <c r="I27" s="62">
        <f t="shared" si="4"/>
        <v>29</v>
      </c>
      <c r="J27" s="74">
        <f t="shared" si="4"/>
        <v>2653.83</v>
      </c>
      <c r="K27" s="62">
        <f t="shared" si="4"/>
        <v>31</v>
      </c>
      <c r="L27" s="74">
        <f t="shared" si="4"/>
        <v>1299.1599999999999</v>
      </c>
      <c r="M27" s="62">
        <f t="shared" si="4"/>
        <v>42</v>
      </c>
      <c r="N27" s="74">
        <f t="shared" si="4"/>
        <v>2482.1499999999996</v>
      </c>
      <c r="O27" s="62">
        <f t="shared" si="4"/>
        <v>76</v>
      </c>
      <c r="P27" s="74">
        <f t="shared" si="4"/>
        <v>4924.2299999999996</v>
      </c>
      <c r="Q27" s="62">
        <f t="shared" si="4"/>
        <v>37</v>
      </c>
      <c r="R27" s="74">
        <f t="shared" si="4"/>
        <v>2387.0699999999997</v>
      </c>
      <c r="S27" s="62">
        <f t="shared" si="4"/>
        <v>77</v>
      </c>
      <c r="T27" s="74">
        <f t="shared" si="4"/>
        <v>6485.12</v>
      </c>
      <c r="U27" s="62">
        <f t="shared" si="4"/>
        <v>72</v>
      </c>
      <c r="V27" s="74">
        <f t="shared" si="4"/>
        <v>3747.68</v>
      </c>
      <c r="W27" s="62">
        <f t="shared" si="4"/>
        <v>63</v>
      </c>
      <c r="X27" s="74">
        <f t="shared" si="4"/>
        <v>3626.04</v>
      </c>
      <c r="Y27" s="62">
        <f t="shared" si="4"/>
        <v>41</v>
      </c>
      <c r="Z27" s="74">
        <f t="shared" si="4"/>
        <v>3530.6099999999997</v>
      </c>
      <c r="AA27" s="123">
        <f t="shared" si="4"/>
        <v>648</v>
      </c>
      <c r="AB27" s="124">
        <f t="shared" si="4"/>
        <v>41195.769999999997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2.75" customHeight="1" x14ac:dyDescent="0.25">
      <c r="A29" s="25" t="s">
        <v>81</v>
      </c>
      <c r="B29" s="61"/>
      <c r="C29" s="61"/>
      <c r="D29" s="88">
        <v>30353.32</v>
      </c>
      <c r="E29" s="61"/>
      <c r="F29" s="88">
        <v>58990.23</v>
      </c>
      <c r="G29" s="61"/>
      <c r="H29" s="88">
        <v>30159.13</v>
      </c>
      <c r="I29" s="61"/>
      <c r="J29" s="88">
        <v>28614.799999999999</v>
      </c>
      <c r="K29" s="61"/>
      <c r="L29" s="88">
        <v>19300.68</v>
      </c>
      <c r="M29" s="61"/>
      <c r="N29" s="88">
        <v>24630.44</v>
      </c>
      <c r="O29" s="61"/>
      <c r="P29" s="88">
        <v>47056.04</v>
      </c>
      <c r="Q29" s="61"/>
      <c r="R29" s="88">
        <v>19993.09</v>
      </c>
      <c r="S29" s="61"/>
      <c r="T29" s="88">
        <v>52257.24</v>
      </c>
      <c r="U29" s="61"/>
      <c r="V29" s="88">
        <v>54294.1</v>
      </c>
      <c r="W29" s="61"/>
      <c r="X29" s="88">
        <v>36894.379999999997</v>
      </c>
      <c r="Y29" s="61"/>
      <c r="Z29" s="88">
        <v>28738.57</v>
      </c>
      <c r="AA29" s="86"/>
      <c r="AB29" s="59">
        <f>D29+F29+H29+J29+L29+N29+P29+R29+T29+V29+X29+Z29</f>
        <v>431282.02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0.11166521487600038</v>
      </c>
      <c r="E30" s="29"/>
      <c r="F30" s="108">
        <f>F27/F29</f>
        <v>8.3151904984944111E-2</v>
      </c>
      <c r="G30" s="29"/>
      <c r="H30" s="108">
        <f>H27/H29</f>
        <v>5.8533518705612526E-2</v>
      </c>
      <c r="I30" s="29"/>
      <c r="J30" s="108">
        <f>J27/J29</f>
        <v>9.2743265722633042E-2</v>
      </c>
      <c r="K30" s="29"/>
      <c r="L30" s="108">
        <f>L27/L29</f>
        <v>6.731161803625571E-2</v>
      </c>
      <c r="M30" s="29"/>
      <c r="N30" s="108">
        <f>N27/N29</f>
        <v>0.10077570680832335</v>
      </c>
      <c r="O30" s="29"/>
      <c r="P30" s="108">
        <f>P27/P29</f>
        <v>0.10464607731547319</v>
      </c>
      <c r="Q30" s="29"/>
      <c r="R30" s="108">
        <f>R27/R29</f>
        <v>0.11939475088643124</v>
      </c>
      <c r="S30" s="29"/>
      <c r="T30" s="108">
        <f>T27/T29</f>
        <v>0.1240999333298123</v>
      </c>
      <c r="U30" s="29"/>
      <c r="V30" s="108">
        <f>V27/V29</f>
        <v>6.9025547895627704E-2</v>
      </c>
      <c r="W30" s="29"/>
      <c r="X30" s="108">
        <f>X27/X29</f>
        <v>9.8281635305973433E-2</v>
      </c>
      <c r="Y30" s="29"/>
      <c r="Z30" s="108">
        <f>Z27/Z29</f>
        <v>0.1228526680346308</v>
      </c>
      <c r="AA30" s="125"/>
      <c r="AB30" s="126">
        <f>AB27/AB29</f>
        <v>9.5519330947299849E-2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22</v>
      </c>
      <c r="D33" s="17">
        <v>774</v>
      </c>
      <c r="E33" s="17">
        <v>47</v>
      </c>
      <c r="F33" s="17">
        <v>6</v>
      </c>
      <c r="G33" s="17">
        <v>32</v>
      </c>
      <c r="H33" s="17">
        <v>0</v>
      </c>
      <c r="I33" s="17">
        <v>52</v>
      </c>
      <c r="J33" s="17">
        <v>136</v>
      </c>
      <c r="K33" s="17">
        <v>48</v>
      </c>
      <c r="L33" s="17">
        <v>0</v>
      </c>
      <c r="M33" s="17">
        <v>25</v>
      </c>
      <c r="N33" s="17">
        <v>182</v>
      </c>
      <c r="O33" s="17">
        <v>49</v>
      </c>
      <c r="P33" s="117">
        <v>4</v>
      </c>
      <c r="Q33" s="17">
        <v>30</v>
      </c>
      <c r="R33" s="117">
        <v>68</v>
      </c>
      <c r="S33" s="17">
        <v>37</v>
      </c>
      <c r="T33" s="117">
        <v>0</v>
      </c>
      <c r="U33" s="17">
        <v>67</v>
      </c>
      <c r="V33" s="117">
        <v>0</v>
      </c>
      <c r="W33" s="17">
        <v>55</v>
      </c>
      <c r="X33" s="117">
        <v>204.95</v>
      </c>
      <c r="Y33" s="17">
        <v>38</v>
      </c>
      <c r="Z33" s="117">
        <v>1208.3900000000001</v>
      </c>
      <c r="AA33" s="51">
        <f>C33+E33+G33+I33+K33+M33+O33+Q33+S33+U33+W33+Y33</f>
        <v>502</v>
      </c>
      <c r="AB33" s="119">
        <f>D33+F33+H33+J33+L33+N33+P33+R33+T33+V33+X33+Z33</f>
        <v>2583.34</v>
      </c>
    </row>
    <row r="34" spans="1:32" x14ac:dyDescent="0.25">
      <c r="A34" s="30"/>
      <c r="B34" s="31" t="s">
        <v>41</v>
      </c>
      <c r="C34" s="96">
        <v>13</v>
      </c>
      <c r="D34" s="96">
        <v>391.35</v>
      </c>
      <c r="E34" s="96">
        <v>22</v>
      </c>
      <c r="F34" s="96">
        <v>988.21</v>
      </c>
      <c r="G34" s="96">
        <v>30</v>
      </c>
      <c r="H34" s="96">
        <v>1716.07</v>
      </c>
      <c r="I34" s="96">
        <v>16</v>
      </c>
      <c r="J34" s="96">
        <v>81.45</v>
      </c>
      <c r="K34" s="96">
        <v>16</v>
      </c>
      <c r="L34" s="96">
        <v>132.05000000000001</v>
      </c>
      <c r="M34" s="96">
        <v>12</v>
      </c>
      <c r="N34" s="96">
        <v>183.5</v>
      </c>
      <c r="O34" s="96">
        <v>21</v>
      </c>
      <c r="P34" s="118">
        <v>479.28</v>
      </c>
      <c r="Q34" s="96">
        <v>20</v>
      </c>
      <c r="R34" s="118">
        <v>648.25</v>
      </c>
      <c r="S34" s="96">
        <v>17</v>
      </c>
      <c r="T34" s="118">
        <v>875.99</v>
      </c>
      <c r="U34" s="96">
        <v>24</v>
      </c>
      <c r="V34" s="118">
        <v>448.05</v>
      </c>
      <c r="W34" s="96">
        <v>20</v>
      </c>
      <c r="X34" s="118">
        <v>399.47</v>
      </c>
      <c r="Y34" s="96">
        <v>30</v>
      </c>
      <c r="Z34" s="118">
        <v>1603.85</v>
      </c>
      <c r="AA34" s="51">
        <f>C34+E34+G34+I34+K34+M34+O34+Q34+S34+U34+W34+Y34</f>
        <v>241</v>
      </c>
      <c r="AB34" s="119">
        <f>D34+F34+H34+J34+L34+N34+P34+R34+T34+V34+X34+Z34</f>
        <v>7947.52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35</v>
      </c>
      <c r="D35" s="120">
        <f t="shared" si="5"/>
        <v>1165.3499999999999</v>
      </c>
      <c r="E35" s="66">
        <f t="shared" si="5"/>
        <v>69</v>
      </c>
      <c r="F35" s="120">
        <f t="shared" si="5"/>
        <v>994.21</v>
      </c>
      <c r="G35" s="66">
        <f t="shared" si="5"/>
        <v>62</v>
      </c>
      <c r="H35" s="120">
        <f t="shared" si="5"/>
        <v>1716.07</v>
      </c>
      <c r="I35" s="66">
        <f t="shared" si="5"/>
        <v>68</v>
      </c>
      <c r="J35" s="120">
        <f t="shared" si="5"/>
        <v>217.45</v>
      </c>
      <c r="K35" s="66">
        <f t="shared" si="5"/>
        <v>64</v>
      </c>
      <c r="L35" s="120">
        <f t="shared" si="5"/>
        <v>132.05000000000001</v>
      </c>
      <c r="M35" s="66">
        <f t="shared" si="5"/>
        <v>37</v>
      </c>
      <c r="N35" s="120">
        <f t="shared" si="5"/>
        <v>365.5</v>
      </c>
      <c r="O35" s="66">
        <f t="shared" ref="O35:AB35" si="6">SUM(O33:O34)</f>
        <v>70</v>
      </c>
      <c r="P35" s="120">
        <f t="shared" si="6"/>
        <v>483.28</v>
      </c>
      <c r="Q35" s="66">
        <f t="shared" si="6"/>
        <v>50</v>
      </c>
      <c r="R35" s="120">
        <f t="shared" si="6"/>
        <v>716.25</v>
      </c>
      <c r="S35" s="66">
        <f t="shared" si="6"/>
        <v>54</v>
      </c>
      <c r="T35" s="120">
        <f t="shared" si="6"/>
        <v>875.99</v>
      </c>
      <c r="U35" s="66">
        <f t="shared" si="6"/>
        <v>91</v>
      </c>
      <c r="V35" s="120">
        <f t="shared" si="6"/>
        <v>448.05</v>
      </c>
      <c r="W35" s="66">
        <f t="shared" si="6"/>
        <v>75</v>
      </c>
      <c r="X35" s="120">
        <f t="shared" si="6"/>
        <v>604.42000000000007</v>
      </c>
      <c r="Y35" s="66">
        <f t="shared" si="6"/>
        <v>68</v>
      </c>
      <c r="Z35" s="120">
        <f t="shared" si="6"/>
        <v>2812.24</v>
      </c>
      <c r="AA35" s="53">
        <f t="shared" si="6"/>
        <v>743</v>
      </c>
      <c r="AB35" s="54">
        <f t="shared" si="6"/>
        <v>10530.86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3763.51</v>
      </c>
      <c r="E37" s="72"/>
      <c r="F37" s="116">
        <f>F16+F25+F35-F9</f>
        <v>4670.29</v>
      </c>
      <c r="G37" s="72"/>
      <c r="H37" s="116">
        <f>H16+H25+H34-H9</f>
        <v>2736.39</v>
      </c>
      <c r="I37" s="72"/>
      <c r="J37" s="116">
        <f>J16+J25+J35-J9</f>
        <v>2060.9799999999996</v>
      </c>
      <c r="K37" s="72"/>
      <c r="L37" s="116">
        <f>L16+L25+L35-L9</f>
        <v>725.57999999999981</v>
      </c>
      <c r="M37" s="72"/>
      <c r="N37" s="116">
        <f>N16+N25+N35-N9</f>
        <v>2195.2799999999997</v>
      </c>
      <c r="O37" s="72"/>
      <c r="P37" s="116">
        <f>P16+P25+P35-P9</f>
        <v>4175.9999999999991</v>
      </c>
      <c r="Q37" s="72"/>
      <c r="R37" s="116">
        <f>R16+R25+R35-R9</f>
        <v>2374.0899999999997</v>
      </c>
      <c r="S37" s="72"/>
      <c r="T37" s="116">
        <f>T16+T25+T35-T9</f>
        <v>5945.7999999999993</v>
      </c>
      <c r="U37" s="72"/>
      <c r="V37" s="116">
        <f>V16+V25+V35-V9</f>
        <v>2882.5599999999995</v>
      </c>
      <c r="W37" s="72"/>
      <c r="X37" s="116">
        <f>X16+X25+X35-X9</f>
        <v>3088.39</v>
      </c>
      <c r="Y37" s="72"/>
      <c r="Z37" s="116">
        <f>Z16+Z25+Z35-Z9</f>
        <v>5737.5099999999993</v>
      </c>
      <c r="AA37" s="72"/>
      <c r="AB37" s="116">
        <f>AB16+AB25+AB35-AB9</f>
        <v>40356.379999999997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O3:P3"/>
    <mergeCell ref="Q3:R3"/>
    <mergeCell ref="AA3:AB3"/>
    <mergeCell ref="S3:T3"/>
    <mergeCell ref="U3:V3"/>
    <mergeCell ref="W3:X3"/>
    <mergeCell ref="Y3:Z3"/>
    <mergeCell ref="M3:N3"/>
    <mergeCell ref="C3:D3"/>
    <mergeCell ref="E3:F3"/>
    <mergeCell ref="G3:H3"/>
    <mergeCell ref="I3:J3"/>
    <mergeCell ref="K3:L3"/>
  </mergeCells>
  <phoneticPr fontId="4" type="noConversion"/>
  <pageMargins left="0.17" right="0.17" top="1" bottom="1" header="0.5" footer="0.5"/>
  <pageSetup scale="64" orientation="landscape" r:id="rId1"/>
  <headerFooter alignWithMargins="0">
    <oddFooter>&amp;L&amp;F&amp;RPrepared by Kathy Adair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40"/>
  <sheetViews>
    <sheetView zoomScaleNormal="100" workbookViewId="0">
      <pane xSplit="2" ySplit="3" topLeftCell="C4" activePane="bottomRight" state="frozen"/>
      <selection activeCell="B2" sqref="B2"/>
      <selection pane="topRight" activeCell="B2" sqref="B2"/>
      <selection pane="bottomLeft" activeCell="B2" sqref="B2"/>
      <selection pane="bottomRight" activeCell="C4" sqref="C4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8.109375" style="1" bestFit="1" customWidth="1"/>
    <col min="5" max="5" width="5.6640625" style="1" customWidth="1"/>
    <col min="6" max="6" width="8.109375" style="1" customWidth="1"/>
    <col min="7" max="7" width="5.6640625" style="1" customWidth="1"/>
    <col min="8" max="8" width="7.88671875" style="1" customWidth="1"/>
    <col min="9" max="9" width="5.6640625" style="1" customWidth="1"/>
    <col min="10" max="10" width="8.109375" style="1" customWidth="1"/>
    <col min="11" max="11" width="5.6640625" style="1" customWidth="1"/>
    <col min="12" max="12" width="7.33203125" style="1" customWidth="1"/>
    <col min="13" max="13" width="5.6640625" style="1" customWidth="1"/>
    <col min="14" max="14" width="8.109375" style="1" bestFit="1" customWidth="1"/>
    <col min="15" max="15" width="6.33203125" style="1" customWidth="1"/>
    <col min="16" max="16" width="8.109375" style="1" customWidth="1"/>
    <col min="17" max="17" width="6.33203125" style="1" customWidth="1"/>
    <col min="18" max="18" width="8.109375" style="1" bestFit="1" customWidth="1"/>
    <col min="19" max="19" width="6.109375" style="1" customWidth="1"/>
    <col min="20" max="20" width="8.109375" style="1" customWidth="1"/>
    <col min="21" max="21" width="5.33203125" style="1" customWidth="1"/>
    <col min="22" max="22" width="8.109375" style="1" customWidth="1"/>
    <col min="23" max="23" width="5.5546875" style="1" customWidth="1"/>
    <col min="24" max="24" width="8.109375" style="1" customWidth="1"/>
    <col min="25" max="25" width="5.44140625" style="1" customWidth="1"/>
    <col min="26" max="26" width="8.109375" style="1" bestFit="1" customWidth="1"/>
    <col min="27" max="27" width="6.33203125" style="3" customWidth="1"/>
    <col min="28" max="28" width="9.109375" style="3"/>
  </cols>
  <sheetData>
    <row r="1" spans="1:29" x14ac:dyDescent="0.25">
      <c r="A1" s="24" t="s">
        <v>116</v>
      </c>
    </row>
    <row r="2" spans="1:29" x14ac:dyDescent="0.25">
      <c r="A2" t="s">
        <v>23</v>
      </c>
    </row>
    <row r="3" spans="1:29" s="30" customFormat="1" x14ac:dyDescent="0.25">
      <c r="A3" t="s">
        <v>33</v>
      </c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9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9" ht="13.8" x14ac:dyDescent="0.25">
      <c r="A5" s="26" t="s">
        <v>36</v>
      </c>
      <c r="B5" s="25"/>
      <c r="AA5" s="49"/>
      <c r="AB5" s="49"/>
    </row>
    <row r="6" spans="1:29" ht="13.8" thickBot="1" x14ac:dyDescent="0.3">
      <c r="B6" s="24" t="s">
        <v>111</v>
      </c>
      <c r="C6" s="8">
        <v>28</v>
      </c>
      <c r="E6" s="8">
        <v>43</v>
      </c>
      <c r="G6" s="8">
        <v>14</v>
      </c>
      <c r="I6" s="8">
        <v>58</v>
      </c>
      <c r="K6" s="8">
        <v>14</v>
      </c>
      <c r="M6" s="8">
        <v>21</v>
      </c>
      <c r="O6" s="8">
        <v>38</v>
      </c>
      <c r="Q6" s="8">
        <v>30</v>
      </c>
      <c r="S6" s="8">
        <v>18</v>
      </c>
      <c r="U6" s="8">
        <v>33</v>
      </c>
      <c r="W6" s="6">
        <v>17</v>
      </c>
      <c r="Y6" s="8">
        <v>23</v>
      </c>
      <c r="AA6" s="50">
        <f>C6+E6+G6+I6+K6+M6+O6+Q6+S6+U6+W6+Y6</f>
        <v>337</v>
      </c>
      <c r="AB6" s="49"/>
    </row>
    <row r="7" spans="1:29" ht="13.8" thickTop="1" x14ac:dyDescent="0.25">
      <c r="B7" s="24" t="s">
        <v>113</v>
      </c>
      <c r="D7" s="4">
        <v>369.08</v>
      </c>
      <c r="F7" s="4">
        <v>658.24</v>
      </c>
      <c r="H7" s="4">
        <v>258.52999999999997</v>
      </c>
      <c r="J7" s="4">
        <v>742.81</v>
      </c>
      <c r="L7" s="4">
        <v>180.72</v>
      </c>
      <c r="N7" s="4">
        <v>285.97000000000003</v>
      </c>
      <c r="P7" s="4">
        <v>494.32</v>
      </c>
      <c r="R7" s="4">
        <v>345.5</v>
      </c>
      <c r="T7" s="4">
        <v>292.79000000000002</v>
      </c>
      <c r="V7" s="4">
        <v>386.47</v>
      </c>
      <c r="X7" s="4">
        <v>196</v>
      </c>
      <c r="Z7" s="4">
        <v>351.15</v>
      </c>
      <c r="AA7" s="49"/>
      <c r="AB7" s="51">
        <f>D7+F7+H7+J7+L7+N7+P7+R7+T7+V7+X7+Z7</f>
        <v>4561.579999999999</v>
      </c>
    </row>
    <row r="8" spans="1:29" x14ac:dyDescent="0.25">
      <c r="B8" s="24" t="s">
        <v>114</v>
      </c>
      <c r="D8" s="6">
        <v>42.12</v>
      </c>
      <c r="F8" s="6">
        <v>65</v>
      </c>
      <c r="H8" s="6">
        <v>30.35</v>
      </c>
      <c r="J8" s="6">
        <v>87.47</v>
      </c>
      <c r="L8" s="6">
        <v>20.47</v>
      </c>
      <c r="N8" s="6">
        <v>31.5</v>
      </c>
      <c r="P8" s="6">
        <v>57.88</v>
      </c>
      <c r="R8" s="6">
        <v>45.64</v>
      </c>
      <c r="T8" s="6">
        <v>26.94</v>
      </c>
      <c r="V8" s="6">
        <v>49.86</v>
      </c>
      <c r="X8" s="6">
        <v>25.32</v>
      </c>
      <c r="Z8" s="6">
        <v>34.15</v>
      </c>
      <c r="AA8" s="49"/>
      <c r="AB8" s="52">
        <f>D8+F8+H8+J8+L8+N8+P8+R8+T8+V8+X8+Z8</f>
        <v>516.69999999999993</v>
      </c>
      <c r="AC8" s="1"/>
    </row>
    <row r="9" spans="1:29" ht="13.8" thickBot="1" x14ac:dyDescent="0.3">
      <c r="A9" s="64" t="s">
        <v>38</v>
      </c>
      <c r="B9" s="137"/>
      <c r="C9" s="9"/>
      <c r="D9" s="60">
        <f>SUM(D7:D8)</f>
        <v>411.2</v>
      </c>
      <c r="E9" s="9"/>
      <c r="F9" s="60">
        <f>SUM(F7:F8)</f>
        <v>723.24</v>
      </c>
      <c r="G9" s="9"/>
      <c r="H9" s="60">
        <f>SUM(H7:H8)</f>
        <v>288.88</v>
      </c>
      <c r="I9" s="9"/>
      <c r="J9" s="60">
        <f>SUM(J7:J8)</f>
        <v>830.28</v>
      </c>
      <c r="K9" s="9"/>
      <c r="L9" s="60">
        <f>SUM(L7:L8)</f>
        <v>201.19</v>
      </c>
      <c r="M9" s="9"/>
      <c r="N9" s="60">
        <f>SUM(N7:N8)</f>
        <v>317.47000000000003</v>
      </c>
      <c r="O9" s="9"/>
      <c r="P9" s="60">
        <f>SUM(P7:P8)</f>
        <v>552.20000000000005</v>
      </c>
      <c r="Q9" s="9"/>
      <c r="R9" s="60">
        <f>SUM(R7:R8)</f>
        <v>391.14</v>
      </c>
      <c r="S9" s="9"/>
      <c r="T9" s="60">
        <f>SUM(T7:T8)</f>
        <v>319.73</v>
      </c>
      <c r="U9" s="9"/>
      <c r="V9" s="60">
        <f>SUM(V7:V8)</f>
        <v>436.33000000000004</v>
      </c>
      <c r="W9" s="9"/>
      <c r="X9" s="60">
        <f>SUM(X7:X8)</f>
        <v>221.32</v>
      </c>
      <c r="Y9" s="9"/>
      <c r="Z9" s="60">
        <f>SUM(Z7:Z8)</f>
        <v>385.29999999999995</v>
      </c>
      <c r="AA9" s="50"/>
      <c r="AB9" s="58">
        <f>SUM(AB7:AB8)</f>
        <v>5078.2799999999988</v>
      </c>
    </row>
    <row r="10" spans="1:29" ht="13.8" thickTop="1" x14ac:dyDescent="0.25">
      <c r="AA10" s="49"/>
      <c r="AB10" s="49"/>
    </row>
    <row r="11" spans="1:29" ht="13.8" x14ac:dyDescent="0.25">
      <c r="A11" s="26" t="s">
        <v>77</v>
      </c>
      <c r="B11" s="25"/>
      <c r="AA11" s="49"/>
      <c r="AB11" s="49"/>
    </row>
    <row r="12" spans="1:29" x14ac:dyDescent="0.25">
      <c r="A12" s="132"/>
      <c r="B12" s="24" t="s">
        <v>108</v>
      </c>
      <c r="C12" s="135">
        <v>16</v>
      </c>
      <c r="D12" s="135">
        <v>337.33</v>
      </c>
      <c r="E12" s="135">
        <v>36</v>
      </c>
      <c r="F12" s="135">
        <v>1265.48</v>
      </c>
      <c r="G12" s="135">
        <v>12</v>
      </c>
      <c r="H12" s="135">
        <v>235.05</v>
      </c>
      <c r="I12" s="135">
        <v>13</v>
      </c>
      <c r="J12" s="135">
        <v>513.45000000000005</v>
      </c>
      <c r="K12" s="135">
        <v>4</v>
      </c>
      <c r="L12" s="135">
        <v>92.97</v>
      </c>
      <c r="M12" s="135">
        <v>16</v>
      </c>
      <c r="N12" s="135">
        <v>538.84</v>
      </c>
      <c r="O12" s="135">
        <v>22</v>
      </c>
      <c r="P12" s="135">
        <v>597.74</v>
      </c>
      <c r="Q12" s="135">
        <v>18</v>
      </c>
      <c r="R12" s="135">
        <v>442.91</v>
      </c>
      <c r="S12" s="135">
        <v>8</v>
      </c>
      <c r="T12" s="135">
        <v>219.25</v>
      </c>
      <c r="U12" s="135">
        <v>21</v>
      </c>
      <c r="V12" s="135">
        <v>542.89</v>
      </c>
      <c r="W12" s="135">
        <v>11</v>
      </c>
      <c r="X12" s="135">
        <v>327.11</v>
      </c>
      <c r="Y12" s="135">
        <v>16</v>
      </c>
      <c r="Z12" s="135">
        <v>330.4</v>
      </c>
      <c r="AA12" s="51">
        <f t="shared" ref="AA12:AB15" si="0">C12+E12+G12+I12+K12+M12+O12+Q12+S12+U12+W12+Y12</f>
        <v>193</v>
      </c>
      <c r="AB12" s="51">
        <f t="shared" si="0"/>
        <v>5443.4199999999992</v>
      </c>
    </row>
    <row r="13" spans="1:29" x14ac:dyDescent="0.25">
      <c r="A13" s="20"/>
      <c r="B13" t="s">
        <v>109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>
        <v>2</v>
      </c>
      <c r="R13" s="135">
        <v>72.02</v>
      </c>
      <c r="S13" s="135"/>
      <c r="T13" s="135"/>
      <c r="U13" s="135"/>
      <c r="V13" s="135"/>
      <c r="W13" s="135"/>
      <c r="X13" s="135"/>
      <c r="Y13" s="135">
        <v>1</v>
      </c>
      <c r="Z13" s="135">
        <v>4</v>
      </c>
      <c r="AA13" s="51">
        <f t="shared" si="0"/>
        <v>3</v>
      </c>
      <c r="AB13" s="51">
        <f t="shared" si="0"/>
        <v>76.02</v>
      </c>
    </row>
    <row r="14" spans="1:29" x14ac:dyDescent="0.25">
      <c r="B14" s="19" t="s">
        <v>112</v>
      </c>
      <c r="C14" s="135">
        <v>2</v>
      </c>
      <c r="D14" s="135">
        <v>161.19999999999999</v>
      </c>
      <c r="E14" s="135">
        <v>3</v>
      </c>
      <c r="F14" s="135">
        <v>568.6</v>
      </c>
      <c r="G14" s="135">
        <v>1</v>
      </c>
      <c r="H14" s="135">
        <v>388</v>
      </c>
      <c r="I14" s="135"/>
      <c r="J14" s="135"/>
      <c r="K14" s="135">
        <v>1</v>
      </c>
      <c r="L14" s="135">
        <v>47.8</v>
      </c>
      <c r="M14" s="135">
        <v>1</v>
      </c>
      <c r="N14" s="135">
        <v>212</v>
      </c>
      <c r="O14" s="135">
        <v>1</v>
      </c>
      <c r="P14" s="135">
        <v>105.8</v>
      </c>
      <c r="Q14" s="135">
        <v>1</v>
      </c>
      <c r="R14" s="135">
        <v>196</v>
      </c>
      <c r="S14" s="135"/>
      <c r="T14" s="135"/>
      <c r="U14" s="135">
        <v>2</v>
      </c>
      <c r="V14" s="135">
        <v>251.6</v>
      </c>
      <c r="W14" s="135">
        <v>1</v>
      </c>
      <c r="X14" s="135">
        <v>125.8</v>
      </c>
      <c r="Y14" s="135"/>
      <c r="Z14" s="135"/>
      <c r="AA14" s="51">
        <f t="shared" si="0"/>
        <v>13</v>
      </c>
      <c r="AB14" s="51">
        <f t="shared" si="0"/>
        <v>2056.7999999999997</v>
      </c>
    </row>
    <row r="15" spans="1:29" s="30" customFormat="1" x14ac:dyDescent="0.25">
      <c r="A15" s="129"/>
      <c r="B15" s="130" t="s">
        <v>110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51">
        <f t="shared" si="0"/>
        <v>0</v>
      </c>
      <c r="AB15" s="51">
        <f t="shared" si="0"/>
        <v>0</v>
      </c>
    </row>
    <row r="16" spans="1:29" ht="13.8" thickBot="1" x14ac:dyDescent="0.3">
      <c r="A16" s="35" t="s">
        <v>80</v>
      </c>
      <c r="B16" s="35"/>
      <c r="C16" s="28">
        <f t="shared" ref="C16:AB16" si="1">SUM(C12:C15)</f>
        <v>18</v>
      </c>
      <c r="D16" s="60">
        <f t="shared" si="1"/>
        <v>498.53</v>
      </c>
      <c r="E16" s="28">
        <f t="shared" si="1"/>
        <v>39</v>
      </c>
      <c r="F16" s="60">
        <f t="shared" si="1"/>
        <v>1834.08</v>
      </c>
      <c r="G16" s="28">
        <f t="shared" si="1"/>
        <v>13</v>
      </c>
      <c r="H16" s="60">
        <f t="shared" si="1"/>
        <v>623.04999999999995</v>
      </c>
      <c r="I16" s="28">
        <f t="shared" si="1"/>
        <v>13</v>
      </c>
      <c r="J16" s="60">
        <f t="shared" si="1"/>
        <v>513.45000000000005</v>
      </c>
      <c r="K16" s="28">
        <f t="shared" si="1"/>
        <v>5</v>
      </c>
      <c r="L16" s="60">
        <f t="shared" si="1"/>
        <v>140.76999999999998</v>
      </c>
      <c r="M16" s="28">
        <f t="shared" si="1"/>
        <v>17</v>
      </c>
      <c r="N16" s="60">
        <f t="shared" si="1"/>
        <v>750.84</v>
      </c>
      <c r="O16" s="28">
        <f t="shared" si="1"/>
        <v>23</v>
      </c>
      <c r="P16" s="60">
        <f t="shared" si="1"/>
        <v>703.54</v>
      </c>
      <c r="Q16" s="28">
        <f t="shared" si="1"/>
        <v>21</v>
      </c>
      <c r="R16" s="60">
        <f t="shared" si="1"/>
        <v>710.93000000000006</v>
      </c>
      <c r="S16" s="28">
        <f t="shared" si="1"/>
        <v>8</v>
      </c>
      <c r="T16" s="60">
        <f t="shared" si="1"/>
        <v>219.25</v>
      </c>
      <c r="U16" s="28">
        <f t="shared" si="1"/>
        <v>23</v>
      </c>
      <c r="V16" s="60">
        <f t="shared" si="1"/>
        <v>794.49</v>
      </c>
      <c r="W16" s="28">
        <f t="shared" si="1"/>
        <v>12</v>
      </c>
      <c r="X16" s="60">
        <f t="shared" si="1"/>
        <v>452.91</v>
      </c>
      <c r="Y16" s="28">
        <f t="shared" si="1"/>
        <v>17</v>
      </c>
      <c r="Z16" s="60">
        <f t="shared" si="1"/>
        <v>334.4</v>
      </c>
      <c r="AA16" s="53">
        <f t="shared" si="1"/>
        <v>209</v>
      </c>
      <c r="AB16" s="54">
        <f t="shared" si="1"/>
        <v>7576.24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0</v>
      </c>
      <c r="AB20" s="51">
        <f t="shared" si="2"/>
        <v>0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2</v>
      </c>
      <c r="D22" s="17">
        <v>518</v>
      </c>
      <c r="E22" s="17">
        <v>1</v>
      </c>
      <c r="F22" s="17">
        <v>343.1</v>
      </c>
      <c r="G22" s="17">
        <v>1</v>
      </c>
      <c r="H22" s="17">
        <v>428</v>
      </c>
      <c r="I22" s="17"/>
      <c r="J22" s="17"/>
      <c r="K22" s="17"/>
      <c r="L22" s="17"/>
      <c r="M22" s="17"/>
      <c r="N22" s="17"/>
      <c r="O22" s="17"/>
      <c r="P22" s="17"/>
      <c r="Q22" s="17">
        <v>1</v>
      </c>
      <c r="R22" s="17">
        <v>343.3</v>
      </c>
      <c r="S22" s="17">
        <v>2</v>
      </c>
      <c r="T22" s="17">
        <v>1287.0999999999999</v>
      </c>
      <c r="U22" s="17"/>
      <c r="V22" s="17"/>
      <c r="W22" s="17"/>
      <c r="X22" s="17"/>
      <c r="Y22" s="17"/>
      <c r="Z22" s="17"/>
      <c r="AA22" s="51">
        <f t="shared" si="2"/>
        <v>7</v>
      </c>
      <c r="AB22" s="51">
        <f t="shared" si="2"/>
        <v>2919.5</v>
      </c>
    </row>
    <row r="23" spans="1:30" x14ac:dyDescent="0.25">
      <c r="B23" s="24" t="s">
        <v>45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>
        <v>1</v>
      </c>
      <c r="N23" s="17">
        <v>343.1</v>
      </c>
      <c r="O23" s="17">
        <v>3</v>
      </c>
      <c r="P23" s="17">
        <v>1496.68</v>
      </c>
      <c r="Q23" s="17">
        <v>2</v>
      </c>
      <c r="R23" s="17">
        <v>710.5</v>
      </c>
      <c r="S23" s="17">
        <v>2</v>
      </c>
      <c r="T23" s="17">
        <v>1585.75</v>
      </c>
      <c r="U23" s="17"/>
      <c r="V23" s="17"/>
      <c r="W23" s="17"/>
      <c r="X23" s="17"/>
      <c r="Y23" s="17"/>
      <c r="Z23" s="17"/>
      <c r="AA23" s="51">
        <f t="shared" si="2"/>
        <v>8</v>
      </c>
      <c r="AB23" s="51">
        <f t="shared" si="2"/>
        <v>4136.0300000000007</v>
      </c>
    </row>
    <row r="24" spans="1:30" x14ac:dyDescent="0.25">
      <c r="A24" s="30"/>
      <c r="B24" s="31" t="s">
        <v>46</v>
      </c>
      <c r="C24" s="8"/>
      <c r="D24" s="8"/>
      <c r="E24" s="8"/>
      <c r="F24" s="8"/>
      <c r="G24" s="8"/>
      <c r="H24" s="8"/>
      <c r="I24" s="8"/>
      <c r="J24" s="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51">
        <f t="shared" si="2"/>
        <v>0</v>
      </c>
      <c r="AB24" s="51">
        <f t="shared" si="2"/>
        <v>0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2</v>
      </c>
      <c r="D25" s="60">
        <f t="shared" si="3"/>
        <v>518</v>
      </c>
      <c r="E25" s="28">
        <f t="shared" si="3"/>
        <v>1</v>
      </c>
      <c r="F25" s="60">
        <f t="shared" si="3"/>
        <v>343.1</v>
      </c>
      <c r="G25" s="28">
        <f t="shared" si="3"/>
        <v>1</v>
      </c>
      <c r="H25" s="60">
        <f t="shared" si="3"/>
        <v>428</v>
      </c>
      <c r="I25" s="28">
        <f t="shared" si="3"/>
        <v>0</v>
      </c>
      <c r="J25" s="60">
        <f t="shared" si="3"/>
        <v>0</v>
      </c>
      <c r="K25" s="65">
        <f t="shared" si="3"/>
        <v>0</v>
      </c>
      <c r="L25" s="73">
        <f t="shared" si="3"/>
        <v>0</v>
      </c>
      <c r="M25" s="65">
        <f t="shared" si="3"/>
        <v>1</v>
      </c>
      <c r="N25" s="73">
        <f t="shared" si="3"/>
        <v>343.1</v>
      </c>
      <c r="O25" s="65">
        <f t="shared" si="3"/>
        <v>3</v>
      </c>
      <c r="P25" s="73">
        <f t="shared" si="3"/>
        <v>1496.68</v>
      </c>
      <c r="Q25" s="65">
        <f t="shared" si="3"/>
        <v>3</v>
      </c>
      <c r="R25" s="73">
        <f t="shared" si="3"/>
        <v>1053.8</v>
      </c>
      <c r="S25" s="65">
        <f t="shared" si="3"/>
        <v>4</v>
      </c>
      <c r="T25" s="73">
        <f t="shared" si="3"/>
        <v>2872.85</v>
      </c>
      <c r="U25" s="65">
        <f t="shared" si="3"/>
        <v>0</v>
      </c>
      <c r="V25" s="73">
        <f t="shared" si="3"/>
        <v>0</v>
      </c>
      <c r="W25" s="65">
        <f t="shared" si="3"/>
        <v>0</v>
      </c>
      <c r="X25" s="73">
        <f t="shared" si="3"/>
        <v>0</v>
      </c>
      <c r="Y25" s="65">
        <f t="shared" si="3"/>
        <v>0</v>
      </c>
      <c r="Z25" s="73">
        <f t="shared" si="3"/>
        <v>0</v>
      </c>
      <c r="AA25" s="53">
        <f t="shared" si="3"/>
        <v>15</v>
      </c>
      <c r="AB25" s="54">
        <f t="shared" si="3"/>
        <v>7055.5300000000007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20</v>
      </c>
      <c r="D27" s="74">
        <f t="shared" si="4"/>
        <v>1016.53</v>
      </c>
      <c r="E27" s="62">
        <f t="shared" si="4"/>
        <v>40</v>
      </c>
      <c r="F27" s="74">
        <f t="shared" si="4"/>
        <v>2177.1799999999998</v>
      </c>
      <c r="G27" s="62">
        <f t="shared" si="4"/>
        <v>14</v>
      </c>
      <c r="H27" s="74">
        <f t="shared" si="4"/>
        <v>1051.05</v>
      </c>
      <c r="I27" s="62">
        <f t="shared" si="4"/>
        <v>13</v>
      </c>
      <c r="J27" s="74">
        <f t="shared" si="4"/>
        <v>513.45000000000005</v>
      </c>
      <c r="K27" s="62">
        <f t="shared" si="4"/>
        <v>5</v>
      </c>
      <c r="L27" s="74">
        <f t="shared" si="4"/>
        <v>140.76999999999998</v>
      </c>
      <c r="M27" s="62">
        <f t="shared" si="4"/>
        <v>18</v>
      </c>
      <c r="N27" s="74">
        <f t="shared" si="4"/>
        <v>1093.94</v>
      </c>
      <c r="O27" s="62">
        <f t="shared" si="4"/>
        <v>26</v>
      </c>
      <c r="P27" s="74">
        <f t="shared" si="4"/>
        <v>2200.2200000000003</v>
      </c>
      <c r="Q27" s="62">
        <f t="shared" si="4"/>
        <v>24</v>
      </c>
      <c r="R27" s="74">
        <f t="shared" si="4"/>
        <v>1764.73</v>
      </c>
      <c r="S27" s="62">
        <f t="shared" si="4"/>
        <v>12</v>
      </c>
      <c r="T27" s="74">
        <f t="shared" si="4"/>
        <v>3092.1</v>
      </c>
      <c r="U27" s="62">
        <f t="shared" si="4"/>
        <v>23</v>
      </c>
      <c r="V27" s="74">
        <f t="shared" si="4"/>
        <v>794.49</v>
      </c>
      <c r="W27" s="62">
        <f t="shared" si="4"/>
        <v>12</v>
      </c>
      <c r="X27" s="74">
        <f t="shared" si="4"/>
        <v>452.91</v>
      </c>
      <c r="Y27" s="62">
        <f t="shared" si="4"/>
        <v>17</v>
      </c>
      <c r="Z27" s="74">
        <f t="shared" si="4"/>
        <v>334.4</v>
      </c>
      <c r="AA27" s="123">
        <f t="shared" si="4"/>
        <v>224</v>
      </c>
      <c r="AB27" s="124">
        <f t="shared" si="4"/>
        <v>14631.77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2.75" customHeight="1" x14ac:dyDescent="0.25">
      <c r="A29" s="25" t="s">
        <v>81</v>
      </c>
      <c r="B29" s="61"/>
      <c r="C29" s="61"/>
      <c r="D29" s="88">
        <v>12540.77</v>
      </c>
      <c r="E29" s="61"/>
      <c r="F29" s="88">
        <v>27622.83</v>
      </c>
      <c r="G29" s="61"/>
      <c r="H29" s="88">
        <v>9272.98</v>
      </c>
      <c r="I29" s="61"/>
      <c r="J29" s="88">
        <v>20125.21</v>
      </c>
      <c r="K29" s="61"/>
      <c r="L29" s="88">
        <v>3737.03</v>
      </c>
      <c r="M29" s="61"/>
      <c r="N29" s="88">
        <v>13158.28</v>
      </c>
      <c r="O29" s="61"/>
      <c r="P29" s="88">
        <v>15888.24</v>
      </c>
      <c r="Q29" s="61"/>
      <c r="R29" s="88">
        <v>13728.1</v>
      </c>
      <c r="S29" s="61"/>
      <c r="T29" s="88">
        <v>8523.76</v>
      </c>
      <c r="U29" s="61"/>
      <c r="V29" s="88">
        <v>14360.25</v>
      </c>
      <c r="W29" s="61"/>
      <c r="X29" s="88">
        <v>7599.29</v>
      </c>
      <c r="Y29" s="61"/>
      <c r="Z29" s="88">
        <v>11723.3</v>
      </c>
      <c r="AA29" s="86"/>
      <c r="AB29" s="59">
        <f>D29+F29+H29+J29+L29+N29+P29+R29+T29+V29+X29+Z29</f>
        <v>158280.04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8.1058021158190441E-2</v>
      </c>
      <c r="E30" s="29"/>
      <c r="F30" s="108">
        <f>F27/F29</f>
        <v>7.8818137026510304E-2</v>
      </c>
      <c r="G30" s="29"/>
      <c r="H30" s="108">
        <f>H27/H29</f>
        <v>0.11334544019290455</v>
      </c>
      <c r="I30" s="29"/>
      <c r="J30" s="108">
        <f>J27/J29</f>
        <v>2.5512777257976443E-2</v>
      </c>
      <c r="K30" s="29"/>
      <c r="L30" s="108">
        <f>L27/L29</f>
        <v>3.7668951011899821E-2</v>
      </c>
      <c r="M30" s="29"/>
      <c r="N30" s="108">
        <f>N27/N29</f>
        <v>8.3137005748471687E-2</v>
      </c>
      <c r="O30" s="29"/>
      <c r="P30" s="108">
        <f>P27/P29</f>
        <v>0.13848104006485301</v>
      </c>
      <c r="Q30" s="29"/>
      <c r="R30" s="108">
        <f>R27/R29</f>
        <v>0.12854874308899264</v>
      </c>
      <c r="S30" s="29"/>
      <c r="T30" s="108">
        <f>T27/T29</f>
        <v>0.36276244286558984</v>
      </c>
      <c r="U30" s="29"/>
      <c r="V30" s="108">
        <f>V27/V29</f>
        <v>5.5325638481224217E-2</v>
      </c>
      <c r="W30" s="29"/>
      <c r="X30" s="108">
        <f>X27/X29</f>
        <v>5.9598988852906001E-2</v>
      </c>
      <c r="Y30" s="29"/>
      <c r="Z30" s="108">
        <f>Z27/Z29</f>
        <v>2.8524391596222907E-2</v>
      </c>
      <c r="AA30" s="125"/>
      <c r="AB30" s="126">
        <f>AB27/AB29</f>
        <v>9.2442294050469026E-2</v>
      </c>
    </row>
    <row r="31" spans="1:30" s="13" customFormat="1" ht="13.5" customHeight="1" thickTop="1" x14ac:dyDescent="0.25">
      <c r="A31" s="19"/>
      <c r="C31" s="3"/>
      <c r="D31" s="68"/>
      <c r="E31" s="3"/>
      <c r="F31" s="68"/>
      <c r="G31" s="3"/>
      <c r="H31" s="68"/>
      <c r="I31" s="3"/>
      <c r="J31" s="68"/>
      <c r="K31" s="3"/>
      <c r="L31" s="68"/>
      <c r="M31" s="3"/>
      <c r="N31" s="68"/>
      <c r="O31" s="3"/>
      <c r="P31" s="68"/>
      <c r="Q31" s="3"/>
      <c r="R31" s="68"/>
      <c r="S31" s="3"/>
      <c r="T31" s="68"/>
      <c r="U31" s="3"/>
      <c r="V31" s="68"/>
      <c r="W31" s="3"/>
      <c r="X31" s="68"/>
      <c r="Y31" s="3"/>
      <c r="Z31" s="68"/>
      <c r="AA31" s="49"/>
      <c r="AB31" s="128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10</v>
      </c>
      <c r="D33" s="17">
        <v>0</v>
      </c>
      <c r="E33" s="17">
        <v>5</v>
      </c>
      <c r="F33" s="17">
        <v>0</v>
      </c>
      <c r="G33" s="17">
        <v>6</v>
      </c>
      <c r="H33" s="17">
        <v>0</v>
      </c>
      <c r="I33" s="17">
        <v>11</v>
      </c>
      <c r="J33" s="17">
        <v>96</v>
      </c>
      <c r="K33" s="17">
        <v>13</v>
      </c>
      <c r="L33" s="17">
        <v>40</v>
      </c>
      <c r="M33" s="17">
        <v>22</v>
      </c>
      <c r="N33" s="17">
        <v>112</v>
      </c>
      <c r="O33" s="17">
        <v>7</v>
      </c>
      <c r="P33" s="117">
        <v>32</v>
      </c>
      <c r="Q33" s="17">
        <v>15</v>
      </c>
      <c r="R33" s="117">
        <v>48</v>
      </c>
      <c r="S33" s="17">
        <v>10</v>
      </c>
      <c r="T33" s="117">
        <v>48</v>
      </c>
      <c r="U33" s="17">
        <v>16</v>
      </c>
      <c r="V33" s="117">
        <v>8</v>
      </c>
      <c r="W33" s="17">
        <v>6</v>
      </c>
      <c r="X33" s="117">
        <v>50</v>
      </c>
      <c r="Y33" s="17">
        <v>9</v>
      </c>
      <c r="Z33" s="117">
        <v>204</v>
      </c>
      <c r="AA33" s="51">
        <f>C33+E33+G33+I33+K33+M33+O33+Q33+S33+U33+W33+Y33</f>
        <v>130</v>
      </c>
      <c r="AB33" s="119">
        <f>D33+F33+H33+J33+L33+N33+P33+R33+T33+V33+X33+Z33</f>
        <v>638</v>
      </c>
    </row>
    <row r="34" spans="1:32" x14ac:dyDescent="0.25">
      <c r="A34" s="30"/>
      <c r="B34" s="31" t="s">
        <v>41</v>
      </c>
      <c r="C34" s="96">
        <v>7</v>
      </c>
      <c r="D34" s="96">
        <v>249.15</v>
      </c>
      <c r="E34" s="96">
        <v>5</v>
      </c>
      <c r="F34" s="96">
        <v>73.930000000000007</v>
      </c>
      <c r="G34" s="96">
        <v>6</v>
      </c>
      <c r="H34" s="96">
        <v>14.05</v>
      </c>
      <c r="I34" s="96">
        <v>12</v>
      </c>
      <c r="J34" s="96">
        <v>354.32</v>
      </c>
      <c r="K34" s="96">
        <v>6</v>
      </c>
      <c r="L34" s="96">
        <v>25.11</v>
      </c>
      <c r="M34" s="96">
        <v>8</v>
      </c>
      <c r="N34" s="96">
        <v>41.94</v>
      </c>
      <c r="O34" s="96">
        <v>9</v>
      </c>
      <c r="P34" s="118">
        <v>87.45</v>
      </c>
      <c r="Q34" s="96">
        <v>15</v>
      </c>
      <c r="R34" s="118">
        <v>487.76</v>
      </c>
      <c r="S34" s="96">
        <v>3</v>
      </c>
      <c r="T34" s="118">
        <v>190.32</v>
      </c>
      <c r="U34" s="96">
        <v>9</v>
      </c>
      <c r="V34" s="118">
        <v>249.51</v>
      </c>
      <c r="W34" s="96">
        <v>7</v>
      </c>
      <c r="X34" s="118">
        <v>91.51</v>
      </c>
      <c r="Y34" s="96">
        <v>11</v>
      </c>
      <c r="Z34" s="118">
        <v>685.75</v>
      </c>
      <c r="AA34" s="51">
        <f>C34+E34+G34+I34+K34+M34+O34+Q34+S34+U34+W34+Y34</f>
        <v>98</v>
      </c>
      <c r="AB34" s="119">
        <f>D34+F34+H34+J34+L34+N34+P34+R34+T34+V34+X34+Z34</f>
        <v>2550.8000000000002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17</v>
      </c>
      <c r="D35" s="120">
        <f t="shared" si="5"/>
        <v>249.15</v>
      </c>
      <c r="E35" s="66">
        <f t="shared" si="5"/>
        <v>10</v>
      </c>
      <c r="F35" s="120">
        <f t="shared" si="5"/>
        <v>73.930000000000007</v>
      </c>
      <c r="G35" s="66">
        <f t="shared" si="5"/>
        <v>12</v>
      </c>
      <c r="H35" s="120">
        <f t="shared" si="5"/>
        <v>14.05</v>
      </c>
      <c r="I35" s="66">
        <f t="shared" si="5"/>
        <v>23</v>
      </c>
      <c r="J35" s="120">
        <f t="shared" si="5"/>
        <v>450.32</v>
      </c>
      <c r="K35" s="66">
        <f>K33+K34</f>
        <v>19</v>
      </c>
      <c r="L35" s="120">
        <f t="shared" si="5"/>
        <v>65.11</v>
      </c>
      <c r="M35" s="66">
        <f t="shared" si="5"/>
        <v>30</v>
      </c>
      <c r="N35" s="120">
        <f t="shared" si="5"/>
        <v>153.94</v>
      </c>
      <c r="O35" s="66">
        <f t="shared" ref="O35:AB35" si="6">SUM(O33:O34)</f>
        <v>16</v>
      </c>
      <c r="P35" s="120">
        <f t="shared" si="6"/>
        <v>119.45</v>
      </c>
      <c r="Q35" s="66">
        <f t="shared" si="6"/>
        <v>30</v>
      </c>
      <c r="R35" s="120">
        <f t="shared" si="6"/>
        <v>535.76</v>
      </c>
      <c r="S35" s="66">
        <f t="shared" si="6"/>
        <v>13</v>
      </c>
      <c r="T35" s="120">
        <f t="shared" si="6"/>
        <v>238.32</v>
      </c>
      <c r="U35" s="66">
        <f t="shared" si="6"/>
        <v>25</v>
      </c>
      <c r="V35" s="120">
        <f t="shared" si="6"/>
        <v>257.51</v>
      </c>
      <c r="W35" s="66">
        <f t="shared" si="6"/>
        <v>13</v>
      </c>
      <c r="X35" s="120">
        <f t="shared" si="6"/>
        <v>141.51</v>
      </c>
      <c r="Y35" s="66">
        <f t="shared" si="6"/>
        <v>20</v>
      </c>
      <c r="Z35" s="120">
        <f t="shared" si="6"/>
        <v>889.75</v>
      </c>
      <c r="AA35" s="53">
        <f t="shared" si="6"/>
        <v>228</v>
      </c>
      <c r="AB35" s="54">
        <f t="shared" si="6"/>
        <v>3188.8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854.48</v>
      </c>
      <c r="E37" s="72"/>
      <c r="F37" s="116">
        <f>F16+F25+F35-F9</f>
        <v>1527.8699999999997</v>
      </c>
      <c r="G37" s="72"/>
      <c r="H37" s="116">
        <f>H16+H25+H34-H9</f>
        <v>776.21999999999991</v>
      </c>
      <c r="I37" s="72"/>
      <c r="J37" s="116">
        <f>J16+J25+J35-J9</f>
        <v>133.49</v>
      </c>
      <c r="K37" s="72"/>
      <c r="L37" s="116">
        <f>L16+L25+L35-L9</f>
        <v>4.6899999999999977</v>
      </c>
      <c r="M37" s="72"/>
      <c r="N37" s="116">
        <f>N16+N25+N35-N9</f>
        <v>930.41000000000008</v>
      </c>
      <c r="O37" s="72"/>
      <c r="P37" s="116">
        <f>P16+P25+P35-P9</f>
        <v>1767.47</v>
      </c>
      <c r="Q37" s="72"/>
      <c r="R37" s="116">
        <f>R16+R25+R35-R9</f>
        <v>1909.35</v>
      </c>
      <c r="S37" s="72"/>
      <c r="T37" s="116">
        <f>T16+T25+T35-T9</f>
        <v>3010.69</v>
      </c>
      <c r="U37" s="72"/>
      <c r="V37" s="116">
        <f>V16+V25+V35-V9</f>
        <v>615.66999999999996</v>
      </c>
      <c r="W37" s="72"/>
      <c r="X37" s="116">
        <f>X16+X25+X35-X9</f>
        <v>373.10000000000008</v>
      </c>
      <c r="Y37" s="72"/>
      <c r="Z37" s="116">
        <f>Z16+Z25+Z35-Z9</f>
        <v>838.85000000000014</v>
      </c>
      <c r="AA37" s="72"/>
      <c r="AB37" s="116">
        <f>AB16+AB25+AB35-AB9</f>
        <v>12742.29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M3:N3"/>
    <mergeCell ref="O3:P3"/>
    <mergeCell ref="Q3:R3"/>
    <mergeCell ref="C3:D3"/>
    <mergeCell ref="E3:F3"/>
    <mergeCell ref="G3:H3"/>
    <mergeCell ref="I3:J3"/>
    <mergeCell ref="K3:L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55" orientation="landscape" r:id="rId1"/>
  <headerFooter alignWithMargins="0">
    <oddFooter>&amp;L&amp;F&amp;RPrepared by Kathy Adair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40"/>
  <sheetViews>
    <sheetView zoomScaleNormal="100" workbookViewId="0">
      <pane xSplit="2" ySplit="3" topLeftCell="C4" activePane="bottomRight" state="frozen"/>
      <selection activeCell="B2" sqref="B2"/>
      <selection pane="topRight" activeCell="B2" sqref="B2"/>
      <selection pane="bottomLeft" activeCell="B2" sqref="B2"/>
      <selection pane="bottomRight" activeCell="C4" sqref="C4"/>
    </sheetView>
  </sheetViews>
  <sheetFormatPr defaultRowHeight="13.2" x14ac:dyDescent="0.25"/>
  <cols>
    <col min="1" max="1" width="3" customWidth="1"/>
    <col min="2" max="2" width="50.33203125" customWidth="1"/>
    <col min="3" max="3" width="5.6640625" style="1" customWidth="1"/>
    <col min="4" max="4" width="8.109375" style="1" bestFit="1" customWidth="1"/>
    <col min="5" max="5" width="5.6640625" style="1" customWidth="1"/>
    <col min="6" max="6" width="9.109375" style="1" bestFit="1" customWidth="1"/>
    <col min="7" max="7" width="5.6640625" style="1" customWidth="1"/>
    <col min="8" max="8" width="7.88671875" style="1" customWidth="1"/>
    <col min="9" max="9" width="5.6640625" style="1" customWidth="1"/>
    <col min="10" max="10" width="8.109375" style="1" customWidth="1"/>
    <col min="11" max="11" width="5.6640625" style="1" customWidth="1"/>
    <col min="12" max="12" width="8.109375" style="1" customWidth="1"/>
    <col min="13" max="13" width="5.6640625" style="1" customWidth="1"/>
    <col min="14" max="14" width="8.109375" style="1" customWidth="1"/>
    <col min="15" max="15" width="4" style="1" customWidth="1"/>
    <col min="16" max="16" width="8.109375" style="1" customWidth="1"/>
    <col min="17" max="17" width="4.5546875" style="1" customWidth="1"/>
    <col min="18" max="18" width="8.109375" style="1" customWidth="1"/>
    <col min="19" max="19" width="4" style="1" customWidth="1"/>
    <col min="20" max="20" width="9.109375" style="1" bestFit="1" customWidth="1"/>
    <col min="21" max="21" width="4" style="1" customWidth="1"/>
    <col min="22" max="22" width="9.109375" style="1" customWidth="1"/>
    <col min="23" max="23" width="4" style="1" customWidth="1"/>
    <col min="24" max="24" width="8.109375" style="1" customWidth="1"/>
    <col min="25" max="25" width="3.6640625" style="1" customWidth="1"/>
    <col min="26" max="26" width="8.109375" style="1" customWidth="1"/>
    <col min="27" max="27" width="5.88671875" style="3" customWidth="1"/>
    <col min="28" max="28" width="9.109375" style="3" bestFit="1" customWidth="1"/>
  </cols>
  <sheetData>
    <row r="1" spans="1:30" x14ac:dyDescent="0.25">
      <c r="A1" s="24" t="s">
        <v>116</v>
      </c>
    </row>
    <row r="2" spans="1:30" x14ac:dyDescent="0.25">
      <c r="A2" t="s">
        <v>23</v>
      </c>
    </row>
    <row r="3" spans="1:30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30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30" ht="13.8" x14ac:dyDescent="0.25">
      <c r="A5" s="26" t="s">
        <v>36</v>
      </c>
      <c r="B5" s="25"/>
      <c r="AA5" s="49"/>
      <c r="AB5" s="49"/>
    </row>
    <row r="6" spans="1:30" ht="13.8" thickBot="1" x14ac:dyDescent="0.3">
      <c r="B6" s="24" t="s">
        <v>111</v>
      </c>
      <c r="C6" s="8">
        <v>206</v>
      </c>
      <c r="E6" s="8">
        <v>576</v>
      </c>
      <c r="G6" s="8">
        <v>188</v>
      </c>
      <c r="I6" s="8">
        <v>285</v>
      </c>
      <c r="K6" s="8">
        <v>181</v>
      </c>
      <c r="M6" s="8">
        <v>84</v>
      </c>
      <c r="O6" s="8">
        <v>189</v>
      </c>
      <c r="Q6" s="8">
        <v>149</v>
      </c>
      <c r="S6" s="8">
        <v>431</v>
      </c>
      <c r="U6" s="8">
        <v>244</v>
      </c>
      <c r="W6" s="6">
        <v>194</v>
      </c>
      <c r="Y6" s="8">
        <v>184</v>
      </c>
      <c r="AA6" s="50">
        <f>C6+E6+G6+I6+K6+M6+O6+Q6+S6+U6+W6+Y6</f>
        <v>2911</v>
      </c>
      <c r="AB6" s="49"/>
    </row>
    <row r="7" spans="1:30" ht="13.8" thickTop="1" x14ac:dyDescent="0.25">
      <c r="B7" s="24" t="s">
        <v>113</v>
      </c>
      <c r="D7" s="4">
        <v>2706.61</v>
      </c>
      <c r="F7" s="4">
        <v>8745.14</v>
      </c>
      <c r="H7" s="4">
        <v>3434.73</v>
      </c>
      <c r="J7" s="4">
        <v>3626.67</v>
      </c>
      <c r="L7" s="4">
        <v>2401.16</v>
      </c>
      <c r="N7" s="4">
        <v>1143.8800000000001</v>
      </c>
      <c r="P7" s="4">
        <v>2413.44</v>
      </c>
      <c r="R7" s="4">
        <v>1686.85</v>
      </c>
      <c r="T7" s="4">
        <v>7027.05</v>
      </c>
      <c r="V7" s="4">
        <v>2834.09</v>
      </c>
      <c r="X7" s="4">
        <v>2253.98</v>
      </c>
      <c r="Z7" s="4">
        <v>2841.14</v>
      </c>
      <c r="AA7" s="49"/>
      <c r="AB7" s="51">
        <f>D7+F7+H7+J7+L7+N7+P7+R7+T7+V7+X7+Z7</f>
        <v>41114.74</v>
      </c>
    </row>
    <row r="8" spans="1:30" x14ac:dyDescent="0.25">
      <c r="B8" s="24" t="s">
        <v>114</v>
      </c>
      <c r="D8" s="6">
        <v>308.88</v>
      </c>
      <c r="F8" s="6">
        <v>863.5</v>
      </c>
      <c r="H8" s="6">
        <v>403.15</v>
      </c>
      <c r="J8" s="6">
        <v>427.03</v>
      </c>
      <c r="L8" s="6">
        <v>272.02999999999997</v>
      </c>
      <c r="N8" s="6">
        <v>126</v>
      </c>
      <c r="P8" s="6">
        <v>282.62</v>
      </c>
      <c r="R8" s="6">
        <v>222.86</v>
      </c>
      <c r="T8" s="6">
        <v>646.55999999999995</v>
      </c>
      <c r="V8" s="6">
        <v>365.64</v>
      </c>
      <c r="X8" s="6">
        <v>291.18</v>
      </c>
      <c r="Z8" s="6">
        <v>276.35000000000002</v>
      </c>
      <c r="AA8" s="49"/>
      <c r="AB8" s="52">
        <f>D8+F8+H8+J8+L8+N8+P8+R8+T8+V8+X8+Z8</f>
        <v>4485.8</v>
      </c>
    </row>
    <row r="9" spans="1:30" ht="13.8" thickBot="1" x14ac:dyDescent="0.3">
      <c r="A9" s="64" t="s">
        <v>38</v>
      </c>
      <c r="B9" s="137"/>
      <c r="C9" s="9"/>
      <c r="D9" s="60">
        <f>SUM(D7:D8)</f>
        <v>3015.4900000000002</v>
      </c>
      <c r="E9" s="9"/>
      <c r="F9" s="60">
        <f>SUM(F7:F8)</f>
        <v>9608.64</v>
      </c>
      <c r="G9" s="9"/>
      <c r="H9" s="60">
        <f>SUM(H7:H8)</f>
        <v>3837.88</v>
      </c>
      <c r="I9" s="9"/>
      <c r="J9" s="60">
        <f>SUM(J7:J8)</f>
        <v>4053.7</v>
      </c>
      <c r="K9" s="9"/>
      <c r="L9" s="60">
        <f>SUM(L7:L8)</f>
        <v>2673.1899999999996</v>
      </c>
      <c r="M9" s="9"/>
      <c r="N9" s="60">
        <f>SUM(N7:N8)</f>
        <v>1269.8800000000001</v>
      </c>
      <c r="O9" s="9"/>
      <c r="P9" s="60">
        <f>SUM(P7:P8)</f>
        <v>2696.06</v>
      </c>
      <c r="Q9" s="9"/>
      <c r="R9" s="60">
        <f>SUM(R7:R8)</f>
        <v>1909.71</v>
      </c>
      <c r="S9" s="9"/>
      <c r="T9" s="60">
        <f>SUM(T7:T8)</f>
        <v>7673.6100000000006</v>
      </c>
      <c r="U9" s="9"/>
      <c r="V9" s="60">
        <f>SUM(V7:V8)</f>
        <v>3199.73</v>
      </c>
      <c r="W9" s="9"/>
      <c r="X9" s="60">
        <f>SUM(X7:X8)</f>
        <v>2545.16</v>
      </c>
      <c r="Y9" s="9"/>
      <c r="Z9" s="60">
        <f>SUM(Z7:Z8)</f>
        <v>3117.49</v>
      </c>
      <c r="AA9" s="50"/>
      <c r="AB9" s="58">
        <f>SUM(AB7:AB8)</f>
        <v>45600.54</v>
      </c>
      <c r="AD9" s="1"/>
    </row>
    <row r="10" spans="1:30" ht="13.8" thickTop="1" x14ac:dyDescent="0.25">
      <c r="AA10" s="49"/>
      <c r="AB10" s="49"/>
    </row>
    <row r="11" spans="1:30" ht="13.8" x14ac:dyDescent="0.25">
      <c r="A11" s="26" t="s">
        <v>77</v>
      </c>
      <c r="B11" s="25"/>
      <c r="AA11" s="49"/>
      <c r="AB11" s="49"/>
    </row>
    <row r="12" spans="1:30" x14ac:dyDescent="0.25">
      <c r="A12" s="132"/>
      <c r="B12" s="24" t="s">
        <v>108</v>
      </c>
      <c r="C12" s="135">
        <v>144</v>
      </c>
      <c r="D12" s="135">
        <v>2715.67</v>
      </c>
      <c r="E12" s="135">
        <v>176</v>
      </c>
      <c r="F12" s="135">
        <v>3337.76</v>
      </c>
      <c r="G12" s="135">
        <v>68</v>
      </c>
      <c r="H12" s="135">
        <v>1874.63</v>
      </c>
      <c r="I12" s="135">
        <v>54</v>
      </c>
      <c r="J12" s="135">
        <v>1120.5</v>
      </c>
      <c r="K12" s="135">
        <v>46</v>
      </c>
      <c r="L12" s="135">
        <v>1124.18</v>
      </c>
      <c r="M12" s="135">
        <v>24</v>
      </c>
      <c r="N12" s="135">
        <v>529.24</v>
      </c>
      <c r="O12" s="135">
        <v>78</v>
      </c>
      <c r="P12" s="135">
        <v>1889.3</v>
      </c>
      <c r="Q12" s="135">
        <v>72</v>
      </c>
      <c r="R12" s="135">
        <v>1792.99</v>
      </c>
      <c r="S12" s="135">
        <v>144</v>
      </c>
      <c r="T12" s="135">
        <v>2071.84</v>
      </c>
      <c r="U12" s="135">
        <v>97</v>
      </c>
      <c r="V12" s="135">
        <v>2055.6799999999998</v>
      </c>
      <c r="W12" s="135">
        <v>66</v>
      </c>
      <c r="X12" s="135">
        <v>1901.69</v>
      </c>
      <c r="Y12" s="135">
        <v>77</v>
      </c>
      <c r="Z12" s="135">
        <v>1341.19</v>
      </c>
      <c r="AA12" s="51">
        <f t="shared" ref="AA12:AB15" si="0">C12+E12+G12+I12+K12+M12+O12+Q12+S12+U12+W12+Y12</f>
        <v>1046</v>
      </c>
      <c r="AB12" s="51">
        <f t="shared" si="0"/>
        <v>21754.67</v>
      </c>
    </row>
    <row r="13" spans="1:30" x14ac:dyDescent="0.25">
      <c r="A13" s="20"/>
      <c r="B13" t="s">
        <v>109</v>
      </c>
      <c r="C13" s="135">
        <v>1</v>
      </c>
      <c r="D13" s="135">
        <v>15</v>
      </c>
      <c r="E13" s="135">
        <v>1</v>
      </c>
      <c r="F13" s="135">
        <v>10.46</v>
      </c>
      <c r="G13" s="135"/>
      <c r="H13" s="135"/>
      <c r="I13" s="135"/>
      <c r="J13" s="135"/>
      <c r="K13" s="135"/>
      <c r="L13" s="135"/>
      <c r="M13" s="135"/>
      <c r="N13" s="135"/>
      <c r="O13" s="135">
        <v>1</v>
      </c>
      <c r="P13" s="135">
        <v>51.09</v>
      </c>
      <c r="Q13" s="135"/>
      <c r="R13" s="135"/>
      <c r="S13" s="135">
        <v>3</v>
      </c>
      <c r="T13" s="135">
        <v>68.61</v>
      </c>
      <c r="U13" s="135"/>
      <c r="V13" s="135"/>
      <c r="W13" s="135">
        <v>2</v>
      </c>
      <c r="X13" s="135">
        <v>12.53</v>
      </c>
      <c r="Y13" s="135"/>
      <c r="Z13" s="135"/>
      <c r="AA13" s="51">
        <f t="shared" si="0"/>
        <v>8</v>
      </c>
      <c r="AB13" s="51">
        <f t="shared" si="0"/>
        <v>157.69000000000003</v>
      </c>
    </row>
    <row r="14" spans="1:30" x14ac:dyDescent="0.25">
      <c r="B14" s="19" t="s">
        <v>112</v>
      </c>
      <c r="C14" s="135">
        <v>38</v>
      </c>
      <c r="D14" s="135">
        <v>1974</v>
      </c>
      <c r="E14" s="135">
        <v>59</v>
      </c>
      <c r="F14" s="135">
        <v>4565.28</v>
      </c>
      <c r="G14" s="135">
        <v>5</v>
      </c>
      <c r="H14" s="135">
        <v>395.6</v>
      </c>
      <c r="I14" s="135">
        <v>3</v>
      </c>
      <c r="J14" s="135">
        <v>128</v>
      </c>
      <c r="K14" s="135">
        <v>1</v>
      </c>
      <c r="L14" s="135">
        <v>138</v>
      </c>
      <c r="M14" s="135">
        <v>1</v>
      </c>
      <c r="N14" s="135">
        <v>268.5</v>
      </c>
      <c r="O14" s="135">
        <v>1</v>
      </c>
      <c r="P14" s="135">
        <v>4</v>
      </c>
      <c r="Q14" s="135">
        <v>10</v>
      </c>
      <c r="R14" s="135">
        <v>1035.4000000000001</v>
      </c>
      <c r="S14" s="135">
        <v>66</v>
      </c>
      <c r="T14" s="135">
        <v>2244.4</v>
      </c>
      <c r="U14" s="135">
        <v>8</v>
      </c>
      <c r="V14" s="135">
        <v>783.4</v>
      </c>
      <c r="W14" s="135">
        <v>1</v>
      </c>
      <c r="X14" s="135">
        <v>325.60000000000002</v>
      </c>
      <c r="Y14" s="135">
        <v>38</v>
      </c>
      <c r="Z14" s="135">
        <v>1358.39</v>
      </c>
      <c r="AA14" s="51">
        <f t="shared" si="0"/>
        <v>231</v>
      </c>
      <c r="AB14" s="51">
        <f t="shared" si="0"/>
        <v>13220.57</v>
      </c>
    </row>
    <row r="15" spans="1:30" s="30" customFormat="1" x14ac:dyDescent="0.25">
      <c r="A15" s="129"/>
      <c r="B15" s="130" t="s">
        <v>110</v>
      </c>
      <c r="C15" s="136"/>
      <c r="D15" s="136"/>
      <c r="E15" s="136">
        <v>53</v>
      </c>
      <c r="F15" s="136">
        <v>229</v>
      </c>
      <c r="G15" s="136">
        <v>1</v>
      </c>
      <c r="H15" s="136">
        <v>0</v>
      </c>
      <c r="I15" s="136">
        <v>6</v>
      </c>
      <c r="J15" s="136">
        <v>0</v>
      </c>
      <c r="K15" s="136">
        <v>1</v>
      </c>
      <c r="L15" s="136">
        <v>80</v>
      </c>
      <c r="M15" s="136">
        <v>1</v>
      </c>
      <c r="N15" s="136">
        <v>0</v>
      </c>
      <c r="O15" s="136">
        <v>1</v>
      </c>
      <c r="P15" s="136">
        <v>0</v>
      </c>
      <c r="Q15" s="136">
        <v>2</v>
      </c>
      <c r="R15" s="136">
        <v>16</v>
      </c>
      <c r="S15" s="136">
        <v>4</v>
      </c>
      <c r="T15" s="136">
        <v>225</v>
      </c>
      <c r="U15" s="136">
        <v>1</v>
      </c>
      <c r="V15" s="136">
        <v>0</v>
      </c>
      <c r="W15" s="136"/>
      <c r="X15" s="136"/>
      <c r="Y15" s="136">
        <v>8</v>
      </c>
      <c r="Z15" s="136">
        <v>0</v>
      </c>
      <c r="AA15" s="51">
        <f t="shared" si="0"/>
        <v>78</v>
      </c>
      <c r="AB15" s="51">
        <f t="shared" si="0"/>
        <v>550</v>
      </c>
    </row>
    <row r="16" spans="1:30" ht="13.8" thickBot="1" x14ac:dyDescent="0.3">
      <c r="A16" s="35" t="s">
        <v>80</v>
      </c>
      <c r="B16" s="35"/>
      <c r="C16" s="28">
        <f t="shared" ref="C16:AB16" si="1">SUM(C12:C15)</f>
        <v>183</v>
      </c>
      <c r="D16" s="60">
        <f t="shared" si="1"/>
        <v>4704.67</v>
      </c>
      <c r="E16" s="28">
        <f t="shared" si="1"/>
        <v>289</v>
      </c>
      <c r="F16" s="60">
        <f t="shared" si="1"/>
        <v>8142.5</v>
      </c>
      <c r="G16" s="28">
        <f t="shared" si="1"/>
        <v>74</v>
      </c>
      <c r="H16" s="60">
        <f t="shared" si="1"/>
        <v>2270.23</v>
      </c>
      <c r="I16" s="28">
        <f t="shared" si="1"/>
        <v>63</v>
      </c>
      <c r="J16" s="60">
        <f t="shared" si="1"/>
        <v>1248.5</v>
      </c>
      <c r="K16" s="28">
        <f t="shared" si="1"/>
        <v>48</v>
      </c>
      <c r="L16" s="60">
        <f t="shared" si="1"/>
        <v>1342.18</v>
      </c>
      <c r="M16" s="28">
        <f t="shared" si="1"/>
        <v>26</v>
      </c>
      <c r="N16" s="60">
        <f t="shared" si="1"/>
        <v>797.74</v>
      </c>
      <c r="O16" s="28">
        <f t="shared" si="1"/>
        <v>81</v>
      </c>
      <c r="P16" s="60">
        <f t="shared" si="1"/>
        <v>1944.3899999999999</v>
      </c>
      <c r="Q16" s="28">
        <f t="shared" si="1"/>
        <v>84</v>
      </c>
      <c r="R16" s="60">
        <f t="shared" si="1"/>
        <v>2844.3900000000003</v>
      </c>
      <c r="S16" s="28">
        <f t="shared" si="1"/>
        <v>217</v>
      </c>
      <c r="T16" s="60">
        <f t="shared" si="1"/>
        <v>4609.8500000000004</v>
      </c>
      <c r="U16" s="28">
        <f t="shared" si="1"/>
        <v>106</v>
      </c>
      <c r="V16" s="60">
        <f t="shared" si="1"/>
        <v>2839.08</v>
      </c>
      <c r="W16" s="28">
        <f t="shared" si="1"/>
        <v>69</v>
      </c>
      <c r="X16" s="60">
        <f t="shared" si="1"/>
        <v>2239.8200000000002</v>
      </c>
      <c r="Y16" s="28">
        <f t="shared" si="1"/>
        <v>123</v>
      </c>
      <c r="Z16" s="60">
        <f t="shared" si="1"/>
        <v>2699.58</v>
      </c>
      <c r="AA16" s="53">
        <f t="shared" si="1"/>
        <v>1363</v>
      </c>
      <c r="AB16" s="54">
        <f t="shared" si="1"/>
        <v>35682.929999999993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>
        <v>158</v>
      </c>
      <c r="F19" s="17">
        <v>7091.79</v>
      </c>
      <c r="G19" s="17">
        <v>93</v>
      </c>
      <c r="H19" s="17">
        <v>8045.92</v>
      </c>
      <c r="I19" s="17">
        <v>40</v>
      </c>
      <c r="J19" s="17">
        <v>1963</v>
      </c>
      <c r="K19" s="17">
        <v>36</v>
      </c>
      <c r="L19" s="17">
        <v>3191.2</v>
      </c>
      <c r="M19" s="17">
        <v>39</v>
      </c>
      <c r="N19" s="17">
        <v>5943</v>
      </c>
      <c r="O19" s="17">
        <v>51</v>
      </c>
      <c r="P19" s="17">
        <v>3763.91</v>
      </c>
      <c r="Q19" s="17">
        <v>31</v>
      </c>
      <c r="R19" s="17">
        <v>1047.44</v>
      </c>
      <c r="S19" s="17">
        <v>56</v>
      </c>
      <c r="T19" s="17">
        <v>4063.88</v>
      </c>
      <c r="U19" s="17">
        <v>25</v>
      </c>
      <c r="V19" s="17">
        <v>7256.96</v>
      </c>
      <c r="W19" s="17">
        <v>48</v>
      </c>
      <c r="X19" s="17">
        <v>2203.1999999999998</v>
      </c>
      <c r="Y19" s="17"/>
      <c r="Z19" s="17"/>
      <c r="AA19" s="51">
        <f t="shared" ref="AA19:AB24" si="2">C19+E19+G19+I19+K19+M19+O19+Q19+S19+U19+W19+Y19</f>
        <v>577</v>
      </c>
      <c r="AB19" s="51">
        <f t="shared" si="2"/>
        <v>44570.299999999996</v>
      </c>
    </row>
    <row r="20" spans="1:30" x14ac:dyDescent="0.25">
      <c r="B20" s="24" t="s">
        <v>92</v>
      </c>
      <c r="C20" s="4"/>
      <c r="D20" s="4"/>
      <c r="E20" s="4"/>
      <c r="F20" s="4"/>
      <c r="G20" s="4"/>
      <c r="H20" s="4"/>
      <c r="I20" s="4">
        <v>1</v>
      </c>
      <c r="J20" s="4">
        <v>912.7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1</v>
      </c>
      <c r="AB20" s="51">
        <f t="shared" si="2"/>
        <v>912.7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4</v>
      </c>
      <c r="D22" s="17">
        <v>1281.69</v>
      </c>
      <c r="E22" s="17">
        <v>14</v>
      </c>
      <c r="F22" s="17">
        <v>3417.84</v>
      </c>
      <c r="G22" s="17">
        <v>25</v>
      </c>
      <c r="H22" s="17">
        <v>5833.77</v>
      </c>
      <c r="I22" s="17">
        <v>8</v>
      </c>
      <c r="J22" s="17">
        <v>1007.35</v>
      </c>
      <c r="K22" s="17">
        <v>1</v>
      </c>
      <c r="L22" s="17">
        <v>128.19999999999999</v>
      </c>
      <c r="M22" s="17">
        <v>1</v>
      </c>
      <c r="N22" s="17">
        <v>72.8</v>
      </c>
      <c r="O22" s="17">
        <v>2</v>
      </c>
      <c r="P22" s="17">
        <v>507.65</v>
      </c>
      <c r="Q22" s="17">
        <v>1</v>
      </c>
      <c r="R22" s="17">
        <v>298.3</v>
      </c>
      <c r="S22" s="17">
        <v>7</v>
      </c>
      <c r="T22" s="17">
        <v>2431.0100000000002</v>
      </c>
      <c r="U22" s="17">
        <v>7</v>
      </c>
      <c r="V22" s="17">
        <v>1696.41</v>
      </c>
      <c r="W22" s="17"/>
      <c r="X22" s="17"/>
      <c r="Y22" s="17">
        <v>10</v>
      </c>
      <c r="Z22" s="17">
        <v>1701.06</v>
      </c>
      <c r="AA22" s="51">
        <f t="shared" si="2"/>
        <v>80</v>
      </c>
      <c r="AB22" s="51">
        <f t="shared" si="2"/>
        <v>18376.080000000002</v>
      </c>
    </row>
    <row r="23" spans="1:30" x14ac:dyDescent="0.25">
      <c r="B23" s="24" t="s">
        <v>45</v>
      </c>
      <c r="C23" s="17">
        <v>2</v>
      </c>
      <c r="D23" s="17">
        <v>910.46</v>
      </c>
      <c r="E23" s="17"/>
      <c r="F23" s="17"/>
      <c r="G23" s="17">
        <v>3</v>
      </c>
      <c r="H23" s="17">
        <v>594.32000000000005</v>
      </c>
      <c r="I23" s="17"/>
      <c r="J23" s="17"/>
      <c r="K23" s="17"/>
      <c r="L23" s="17"/>
      <c r="M23" s="17">
        <v>5</v>
      </c>
      <c r="N23" s="17">
        <v>365.8</v>
      </c>
      <c r="O23" s="17">
        <v>6</v>
      </c>
      <c r="P23" s="17">
        <v>1103.07</v>
      </c>
      <c r="Q23" s="17">
        <v>10</v>
      </c>
      <c r="R23" s="17">
        <v>3460.49</v>
      </c>
      <c r="S23" s="17">
        <v>5</v>
      </c>
      <c r="T23" s="17">
        <v>2584.59</v>
      </c>
      <c r="U23" s="17">
        <v>19</v>
      </c>
      <c r="V23" s="17">
        <v>7942.32</v>
      </c>
      <c r="W23" s="17">
        <v>1</v>
      </c>
      <c r="X23" s="17">
        <v>268.3</v>
      </c>
      <c r="Y23" s="17">
        <v>2</v>
      </c>
      <c r="Z23" s="17">
        <v>1147.0999999999999</v>
      </c>
      <c r="AA23" s="51">
        <f t="shared" si="2"/>
        <v>53</v>
      </c>
      <c r="AB23" s="51">
        <f t="shared" si="2"/>
        <v>18376.449999999997</v>
      </c>
    </row>
    <row r="24" spans="1:30" x14ac:dyDescent="0.25">
      <c r="A24" s="30"/>
      <c r="B24" s="31" t="s">
        <v>46</v>
      </c>
      <c r="C24" s="8"/>
      <c r="D24" s="8"/>
      <c r="E24" s="8">
        <v>1</v>
      </c>
      <c r="F24" s="8">
        <v>200.68</v>
      </c>
      <c r="G24" s="8"/>
      <c r="H24" s="8"/>
      <c r="I24" s="8"/>
      <c r="J24" s="8"/>
      <c r="K24" s="4">
        <v>1</v>
      </c>
      <c r="L24" s="4">
        <v>465.77</v>
      </c>
      <c r="M24" s="4"/>
      <c r="N24" s="4"/>
      <c r="O24" s="4"/>
      <c r="P24" s="4"/>
      <c r="Q24" s="4"/>
      <c r="R24" s="4"/>
      <c r="S24" s="4"/>
      <c r="T24" s="4"/>
      <c r="U24" s="4">
        <v>1</v>
      </c>
      <c r="V24" s="4">
        <v>115.22</v>
      </c>
      <c r="W24" s="4"/>
      <c r="X24" s="4"/>
      <c r="Y24" s="4">
        <v>1</v>
      </c>
      <c r="Z24" s="4">
        <v>1166.3599999999999</v>
      </c>
      <c r="AA24" s="51">
        <f t="shared" si="2"/>
        <v>4</v>
      </c>
      <c r="AB24" s="51">
        <f t="shared" si="2"/>
        <v>1948.03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6</v>
      </c>
      <c r="D25" s="60">
        <f t="shared" si="3"/>
        <v>2192.15</v>
      </c>
      <c r="E25" s="28">
        <f t="shared" si="3"/>
        <v>173</v>
      </c>
      <c r="F25" s="60">
        <f t="shared" si="3"/>
        <v>10710.310000000001</v>
      </c>
      <c r="G25" s="28">
        <f t="shared" si="3"/>
        <v>121</v>
      </c>
      <c r="H25" s="60">
        <f t="shared" si="3"/>
        <v>14474.01</v>
      </c>
      <c r="I25" s="28">
        <f t="shared" si="3"/>
        <v>49</v>
      </c>
      <c r="J25" s="60">
        <f t="shared" si="3"/>
        <v>3883.0499999999997</v>
      </c>
      <c r="K25" s="65">
        <f t="shared" si="3"/>
        <v>38</v>
      </c>
      <c r="L25" s="73">
        <f t="shared" si="3"/>
        <v>3785.1699999999996</v>
      </c>
      <c r="M25" s="65">
        <f t="shared" si="3"/>
        <v>45</v>
      </c>
      <c r="N25" s="73">
        <f t="shared" si="3"/>
        <v>6381.6</v>
      </c>
      <c r="O25" s="65">
        <f t="shared" si="3"/>
        <v>59</v>
      </c>
      <c r="P25" s="73">
        <f t="shared" si="3"/>
        <v>5374.6299999999992</v>
      </c>
      <c r="Q25" s="65">
        <f t="shared" si="3"/>
        <v>42</v>
      </c>
      <c r="R25" s="73">
        <f t="shared" si="3"/>
        <v>4806.2299999999996</v>
      </c>
      <c r="S25" s="65">
        <f t="shared" si="3"/>
        <v>68</v>
      </c>
      <c r="T25" s="73">
        <f t="shared" si="3"/>
        <v>9079.48</v>
      </c>
      <c r="U25" s="65">
        <f t="shared" si="3"/>
        <v>52</v>
      </c>
      <c r="V25" s="73">
        <f t="shared" si="3"/>
        <v>17010.910000000003</v>
      </c>
      <c r="W25" s="65">
        <f t="shared" si="3"/>
        <v>49</v>
      </c>
      <c r="X25" s="73">
        <f t="shared" si="3"/>
        <v>2471.5</v>
      </c>
      <c r="Y25" s="65">
        <f t="shared" si="3"/>
        <v>13</v>
      </c>
      <c r="Z25" s="73">
        <f t="shared" si="3"/>
        <v>4014.5199999999995</v>
      </c>
      <c r="AA25" s="53">
        <f t="shared" si="3"/>
        <v>715</v>
      </c>
      <c r="AB25" s="54">
        <f t="shared" si="3"/>
        <v>84183.56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189</v>
      </c>
      <c r="D27" s="74">
        <f t="shared" si="4"/>
        <v>6896.82</v>
      </c>
      <c r="E27" s="62">
        <f t="shared" si="4"/>
        <v>462</v>
      </c>
      <c r="F27" s="74">
        <f t="shared" si="4"/>
        <v>18852.810000000001</v>
      </c>
      <c r="G27" s="62">
        <f t="shared" si="4"/>
        <v>195</v>
      </c>
      <c r="H27" s="74">
        <f t="shared" si="4"/>
        <v>16744.240000000002</v>
      </c>
      <c r="I27" s="62">
        <f t="shared" si="4"/>
        <v>112</v>
      </c>
      <c r="J27" s="74">
        <f t="shared" si="4"/>
        <v>5131.5499999999993</v>
      </c>
      <c r="K27" s="62">
        <f t="shared" si="4"/>
        <v>86</v>
      </c>
      <c r="L27" s="74">
        <f t="shared" si="4"/>
        <v>5127.3499999999995</v>
      </c>
      <c r="M27" s="62">
        <f t="shared" si="4"/>
        <v>71</v>
      </c>
      <c r="N27" s="74">
        <f t="shared" si="4"/>
        <v>7179.34</v>
      </c>
      <c r="O27" s="62">
        <f t="shared" si="4"/>
        <v>140</v>
      </c>
      <c r="P27" s="74">
        <f t="shared" si="4"/>
        <v>7319.0199999999986</v>
      </c>
      <c r="Q27" s="62">
        <f t="shared" si="4"/>
        <v>126</v>
      </c>
      <c r="R27" s="74">
        <f t="shared" si="4"/>
        <v>7650.62</v>
      </c>
      <c r="S27" s="62">
        <f t="shared" si="4"/>
        <v>285</v>
      </c>
      <c r="T27" s="74">
        <f t="shared" si="4"/>
        <v>13689.33</v>
      </c>
      <c r="U27" s="62">
        <f t="shared" si="4"/>
        <v>158</v>
      </c>
      <c r="V27" s="74">
        <f t="shared" si="4"/>
        <v>19849.990000000005</v>
      </c>
      <c r="W27" s="62">
        <f t="shared" si="4"/>
        <v>118</v>
      </c>
      <c r="X27" s="74">
        <f t="shared" si="4"/>
        <v>4711.32</v>
      </c>
      <c r="Y27" s="62">
        <f t="shared" si="4"/>
        <v>136</v>
      </c>
      <c r="Z27" s="74">
        <f t="shared" si="4"/>
        <v>6714.0999999999995</v>
      </c>
      <c r="AA27" s="123">
        <f t="shared" si="4"/>
        <v>2078</v>
      </c>
      <c r="AB27" s="124">
        <f t="shared" si="4"/>
        <v>119866.48999999999</v>
      </c>
      <c r="AD27" s="105"/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2.75" customHeight="1" x14ac:dyDescent="0.25">
      <c r="A29" s="25" t="s">
        <v>81</v>
      </c>
      <c r="B29" s="61"/>
      <c r="C29" s="61"/>
      <c r="D29" s="88">
        <v>72462.91</v>
      </c>
      <c r="E29" s="61"/>
      <c r="F29" s="88">
        <v>175598.91</v>
      </c>
      <c r="G29" s="61"/>
      <c r="H29" s="88">
        <v>78178.13</v>
      </c>
      <c r="I29" s="61"/>
      <c r="J29" s="88">
        <v>98806.69</v>
      </c>
      <c r="K29" s="61"/>
      <c r="L29" s="88">
        <v>45006.65</v>
      </c>
      <c r="M29" s="61"/>
      <c r="N29" s="88">
        <v>32369.38</v>
      </c>
      <c r="O29" s="61"/>
      <c r="P29" s="88">
        <v>61220.35</v>
      </c>
      <c r="Q29" s="61"/>
      <c r="R29" s="88">
        <v>67456</v>
      </c>
      <c r="S29" s="61"/>
      <c r="T29" s="88">
        <v>148368.70000000001</v>
      </c>
      <c r="U29" s="61"/>
      <c r="V29" s="88">
        <v>72553.08</v>
      </c>
      <c r="W29" s="61"/>
      <c r="X29" s="88">
        <v>64471.62</v>
      </c>
      <c r="Y29" s="61"/>
      <c r="Z29" s="88">
        <v>61291.65</v>
      </c>
      <c r="AA29" s="86"/>
      <c r="AB29" s="59">
        <f>D29+F29+H29+J29+L29+N29+P29+R29+T29+V29+X29+Z29</f>
        <v>977784.07</v>
      </c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9.517724308891265E-2</v>
      </c>
      <c r="E30" s="29"/>
      <c r="F30" s="108">
        <f>F27/F29</f>
        <v>0.10736291016840595</v>
      </c>
      <c r="G30" s="29"/>
      <c r="H30" s="108">
        <f>H27/H29</f>
        <v>0.21418061547391834</v>
      </c>
      <c r="I30" s="29"/>
      <c r="J30" s="108">
        <f>J27/J29</f>
        <v>5.1935248514042916E-2</v>
      </c>
      <c r="K30" s="29"/>
      <c r="L30" s="108">
        <f>L27/L29</f>
        <v>0.11392427563482284</v>
      </c>
      <c r="M30" s="29"/>
      <c r="N30" s="108">
        <f>N27/N29</f>
        <v>0.22179417708958279</v>
      </c>
      <c r="O30" s="29"/>
      <c r="P30" s="108">
        <f>P27/P29</f>
        <v>0.11955207704627625</v>
      </c>
      <c r="Q30" s="29"/>
      <c r="R30" s="108">
        <f>R27/R29</f>
        <v>0.11341644924098672</v>
      </c>
      <c r="S30" s="29"/>
      <c r="T30" s="108">
        <f>T27/T29</f>
        <v>9.2265619365809626E-2</v>
      </c>
      <c r="U30" s="29"/>
      <c r="V30" s="108">
        <f>V27/V29</f>
        <v>0.27359265795470028</v>
      </c>
      <c r="W30" s="29"/>
      <c r="X30" s="108">
        <f>X27/X29</f>
        <v>7.3075874314931122E-2</v>
      </c>
      <c r="Y30" s="29"/>
      <c r="Z30" s="108">
        <f>Z27/Z29</f>
        <v>0.10954346962432891</v>
      </c>
      <c r="AA30" s="125"/>
      <c r="AB30" s="126">
        <f>AB27/AB29</f>
        <v>0.12258993951496877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19</v>
      </c>
      <c r="D33" s="17">
        <v>41</v>
      </c>
      <c r="E33" s="17">
        <v>35</v>
      </c>
      <c r="F33" s="17">
        <v>20</v>
      </c>
      <c r="G33" s="17">
        <v>61</v>
      </c>
      <c r="H33" s="17">
        <v>0</v>
      </c>
      <c r="I33" s="17">
        <v>52</v>
      </c>
      <c r="J33" s="17">
        <v>330.04</v>
      </c>
      <c r="K33" s="17">
        <v>56</v>
      </c>
      <c r="L33" s="17">
        <v>178</v>
      </c>
      <c r="M33" s="17">
        <v>45</v>
      </c>
      <c r="N33" s="17">
        <v>372.08</v>
      </c>
      <c r="O33" s="17">
        <v>29</v>
      </c>
      <c r="P33" s="117">
        <v>342</v>
      </c>
      <c r="Q33" s="17">
        <v>55</v>
      </c>
      <c r="R33" s="117">
        <v>87</v>
      </c>
      <c r="S33" s="17">
        <v>39</v>
      </c>
      <c r="T33" s="117">
        <v>46</v>
      </c>
      <c r="U33" s="17">
        <v>59</v>
      </c>
      <c r="V33" s="117">
        <v>40</v>
      </c>
      <c r="W33" s="17">
        <v>52</v>
      </c>
      <c r="X33" s="117">
        <v>1624.63</v>
      </c>
      <c r="Y33" s="17">
        <v>36</v>
      </c>
      <c r="Z33" s="117">
        <v>932</v>
      </c>
      <c r="AA33" s="51">
        <f>C33+E33+G33+I33+K33+M33+O33+Q33+S33+U33+W33+Y33</f>
        <v>538</v>
      </c>
      <c r="AB33" s="119">
        <f>D33+F33+H33+J33+L33+N33+P33+R33+T33+V33+X33+Z33</f>
        <v>4012.75</v>
      </c>
    </row>
    <row r="34" spans="1:32" x14ac:dyDescent="0.25">
      <c r="A34" s="30"/>
      <c r="B34" s="31" t="s">
        <v>41</v>
      </c>
      <c r="C34" s="96">
        <v>18</v>
      </c>
      <c r="D34" s="96">
        <v>456.45</v>
      </c>
      <c r="E34" s="23">
        <v>34</v>
      </c>
      <c r="F34" s="96">
        <v>1373.75</v>
      </c>
      <c r="G34" s="96">
        <v>66</v>
      </c>
      <c r="H34" s="96">
        <v>699.55</v>
      </c>
      <c r="I34" s="96">
        <v>43</v>
      </c>
      <c r="J34" s="96">
        <v>960.15</v>
      </c>
      <c r="K34" s="96">
        <v>38</v>
      </c>
      <c r="L34" s="96">
        <v>427.6</v>
      </c>
      <c r="M34" s="96">
        <v>36</v>
      </c>
      <c r="N34" s="96">
        <v>634</v>
      </c>
      <c r="O34" s="96">
        <v>23</v>
      </c>
      <c r="P34" s="118">
        <v>175.45</v>
      </c>
      <c r="Q34" s="96">
        <v>35</v>
      </c>
      <c r="R34" s="118">
        <v>511.54</v>
      </c>
      <c r="S34" s="96">
        <v>25</v>
      </c>
      <c r="T34" s="118">
        <v>653.5</v>
      </c>
      <c r="U34" s="96">
        <v>47</v>
      </c>
      <c r="V34" s="118">
        <v>353.97</v>
      </c>
      <c r="W34" s="96">
        <v>44</v>
      </c>
      <c r="X34" s="118">
        <v>1120.52</v>
      </c>
      <c r="Y34" s="96">
        <v>29</v>
      </c>
      <c r="Z34" s="118">
        <v>1596.99</v>
      </c>
      <c r="AA34" s="51">
        <f>C34+E34+G34+I34+K34+M34+O34+Q34+S34+U34+W34+Y34</f>
        <v>438</v>
      </c>
      <c r="AB34" s="119">
        <f>D34+F34+H34+J34+L34+N34+P34+R34+T34+V34+X34+Z34</f>
        <v>8963.4699999999993</v>
      </c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37</v>
      </c>
      <c r="D35" s="120">
        <f t="shared" si="5"/>
        <v>497.45</v>
      </c>
      <c r="E35" s="66">
        <f t="shared" si="5"/>
        <v>69</v>
      </c>
      <c r="F35" s="120">
        <f t="shared" si="5"/>
        <v>1393.75</v>
      </c>
      <c r="G35" s="66">
        <f t="shared" si="5"/>
        <v>127</v>
      </c>
      <c r="H35" s="120">
        <f t="shared" si="5"/>
        <v>699.55</v>
      </c>
      <c r="I35" s="66">
        <f t="shared" si="5"/>
        <v>95</v>
      </c>
      <c r="J35" s="120">
        <f t="shared" si="5"/>
        <v>1290.19</v>
      </c>
      <c r="K35" s="66">
        <f t="shared" si="5"/>
        <v>94</v>
      </c>
      <c r="L35" s="120">
        <f t="shared" si="5"/>
        <v>605.6</v>
      </c>
      <c r="M35" s="66">
        <f t="shared" si="5"/>
        <v>81</v>
      </c>
      <c r="N35" s="120">
        <f t="shared" si="5"/>
        <v>1006.0799999999999</v>
      </c>
      <c r="O35" s="66">
        <f t="shared" ref="O35:AB35" si="6">SUM(O33:O34)</f>
        <v>52</v>
      </c>
      <c r="P35" s="120">
        <f t="shared" si="6"/>
        <v>517.45000000000005</v>
      </c>
      <c r="Q35" s="66">
        <f t="shared" si="6"/>
        <v>90</v>
      </c>
      <c r="R35" s="120">
        <f t="shared" si="6"/>
        <v>598.54</v>
      </c>
      <c r="S35" s="66">
        <f t="shared" si="6"/>
        <v>64</v>
      </c>
      <c r="T35" s="120">
        <f t="shared" si="6"/>
        <v>699.5</v>
      </c>
      <c r="U35" s="66">
        <f t="shared" si="6"/>
        <v>106</v>
      </c>
      <c r="V35" s="120">
        <f t="shared" si="6"/>
        <v>393.97</v>
      </c>
      <c r="W35" s="66">
        <f t="shared" si="6"/>
        <v>96</v>
      </c>
      <c r="X35" s="120">
        <f t="shared" si="6"/>
        <v>2745.15</v>
      </c>
      <c r="Y35" s="66">
        <f t="shared" si="6"/>
        <v>65</v>
      </c>
      <c r="Z35" s="120">
        <f t="shared" si="6"/>
        <v>2528.9899999999998</v>
      </c>
      <c r="AA35" s="53">
        <f t="shared" si="6"/>
        <v>976</v>
      </c>
      <c r="AB35" s="54">
        <f t="shared" si="6"/>
        <v>12976.22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4378.7799999999988</v>
      </c>
      <c r="E37" s="72"/>
      <c r="F37" s="116">
        <f>F16+F25+F35-F9</f>
        <v>10637.920000000002</v>
      </c>
      <c r="G37" s="72"/>
      <c r="H37" s="116">
        <f>H16+H25+H34-H9</f>
        <v>13605.91</v>
      </c>
      <c r="I37" s="72"/>
      <c r="J37" s="116">
        <f>J16+J25+J35-J9</f>
        <v>2368.04</v>
      </c>
      <c r="K37" s="72"/>
      <c r="L37" s="116">
        <f>L16+L25+L35-L9</f>
        <v>3059.76</v>
      </c>
      <c r="M37" s="72"/>
      <c r="N37" s="116">
        <f>N16+N25+N35-N9</f>
        <v>6915.54</v>
      </c>
      <c r="O37" s="72"/>
      <c r="P37" s="116">
        <f>P16+P25+P35-P9</f>
        <v>5140.409999999998</v>
      </c>
      <c r="Q37" s="72"/>
      <c r="R37" s="116">
        <f>R16+R25+R35-R9</f>
        <v>6339.45</v>
      </c>
      <c r="S37" s="72"/>
      <c r="T37" s="116">
        <f>T16+T25+T35-T9</f>
        <v>6715.2199999999993</v>
      </c>
      <c r="U37" s="72"/>
      <c r="V37" s="116">
        <f>V16+V25+V35-V9</f>
        <v>17044.230000000007</v>
      </c>
      <c r="W37" s="72"/>
      <c r="X37" s="116">
        <f>X16+X25+X35-X9</f>
        <v>4911.3099999999995</v>
      </c>
      <c r="Y37" s="72"/>
      <c r="Z37" s="116">
        <f>Z16+Z25+Z35-Z9</f>
        <v>6125.6</v>
      </c>
      <c r="AA37" s="72"/>
      <c r="AB37" s="116">
        <f>AB16+AB25+AB35-AB9</f>
        <v>87242.169999999984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</sheetData>
  <mergeCells count="13">
    <mergeCell ref="O3:P3"/>
    <mergeCell ref="Q3:R3"/>
    <mergeCell ref="AA3:AB3"/>
    <mergeCell ref="S3:T3"/>
    <mergeCell ref="U3:V3"/>
    <mergeCell ref="W3:X3"/>
    <mergeCell ref="Y3:Z3"/>
    <mergeCell ref="M3:N3"/>
    <mergeCell ref="C3:D3"/>
    <mergeCell ref="E3:F3"/>
    <mergeCell ref="G3:H3"/>
    <mergeCell ref="I3:J3"/>
    <mergeCell ref="K3:L3"/>
  </mergeCells>
  <phoneticPr fontId="4" type="noConversion"/>
  <pageMargins left="0.75" right="0.75" top="1" bottom="1" header="0.5" footer="0.5"/>
  <pageSetup scale="57" orientation="landscape" r:id="rId1"/>
  <headerFooter alignWithMargins="0">
    <oddFooter>&amp;L&amp;F&amp;RPrepared by Kathy Adair
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F43"/>
  <sheetViews>
    <sheetView zoomScaleNormal="10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5" sqref="C5"/>
    </sheetView>
  </sheetViews>
  <sheetFormatPr defaultRowHeight="13.2" x14ac:dyDescent="0.25"/>
  <cols>
    <col min="1" max="1" width="3" customWidth="1"/>
    <col min="2" max="2" width="48.5546875" customWidth="1"/>
    <col min="3" max="3" width="5.5546875" style="1" bestFit="1" customWidth="1"/>
    <col min="4" max="4" width="9.109375" style="1" bestFit="1" customWidth="1"/>
    <col min="5" max="5" width="6.44140625" style="1" customWidth="1"/>
    <col min="6" max="6" width="9.109375" style="1" customWidth="1"/>
    <col min="7" max="7" width="6.44140625" style="1" customWidth="1"/>
    <col min="8" max="8" width="9.109375" style="1" customWidth="1"/>
    <col min="9" max="9" width="6.44140625" style="1" customWidth="1"/>
    <col min="10" max="10" width="9.109375" style="1" customWidth="1"/>
    <col min="11" max="11" width="6.44140625" style="1" customWidth="1"/>
    <col min="12" max="12" width="9.109375" style="1" customWidth="1"/>
    <col min="13" max="13" width="6.44140625" style="1" customWidth="1"/>
    <col min="14" max="14" width="9.109375" style="1" customWidth="1"/>
    <col min="15" max="15" width="5.5546875" style="1" customWidth="1"/>
    <col min="16" max="16" width="9.109375" style="1" customWidth="1"/>
    <col min="17" max="17" width="6.33203125" style="1" customWidth="1"/>
    <col min="18" max="18" width="9.109375" style="1" customWidth="1"/>
    <col min="19" max="19" width="6.109375" style="1" customWidth="1"/>
    <col min="20" max="20" width="9.109375" style="1" customWidth="1"/>
    <col min="21" max="21" width="5.33203125" style="1" customWidth="1"/>
    <col min="22" max="22" width="9.109375" style="1" customWidth="1"/>
    <col min="23" max="23" width="7.33203125" style="1" customWidth="1"/>
    <col min="24" max="24" width="10.109375" style="1" customWidth="1"/>
    <col min="25" max="25" width="6.109375" style="1" customWidth="1"/>
    <col min="26" max="26" width="9.109375" style="1" customWidth="1"/>
    <col min="27" max="27" width="6.33203125" style="3" customWidth="1"/>
    <col min="28" max="28" width="10.6640625" style="3" bestFit="1" customWidth="1"/>
    <col min="30" max="30" width="10.6640625" bestFit="1" customWidth="1"/>
  </cols>
  <sheetData>
    <row r="1" spans="1:28" x14ac:dyDescent="0.25">
      <c r="A1" s="24" t="s">
        <v>116</v>
      </c>
    </row>
    <row r="2" spans="1:28" x14ac:dyDescent="0.25">
      <c r="A2" t="s">
        <v>20</v>
      </c>
    </row>
    <row r="3" spans="1:28" s="30" customFormat="1" x14ac:dyDescent="0.25">
      <c r="C3" s="148" t="s">
        <v>0</v>
      </c>
      <c r="D3" s="148"/>
      <c r="E3" s="148" t="s">
        <v>1</v>
      </c>
      <c r="F3" s="148"/>
      <c r="G3" s="148" t="s">
        <v>2</v>
      </c>
      <c r="H3" s="148"/>
      <c r="I3" s="148" t="s">
        <v>3</v>
      </c>
      <c r="J3" s="148"/>
      <c r="K3" s="148" t="s">
        <v>4</v>
      </c>
      <c r="L3" s="148"/>
      <c r="M3" s="148" t="s">
        <v>5</v>
      </c>
      <c r="N3" s="148"/>
      <c r="O3" s="148" t="s">
        <v>6</v>
      </c>
      <c r="P3" s="148"/>
      <c r="Q3" s="148" t="s">
        <v>7</v>
      </c>
      <c r="R3" s="148"/>
      <c r="S3" s="148" t="s">
        <v>8</v>
      </c>
      <c r="T3" s="148"/>
      <c r="U3" s="148" t="s">
        <v>9</v>
      </c>
      <c r="V3" s="148"/>
      <c r="W3" s="148" t="s">
        <v>10</v>
      </c>
      <c r="X3" s="148"/>
      <c r="Y3" s="148" t="s">
        <v>11</v>
      </c>
      <c r="Z3" s="148"/>
      <c r="AA3" s="149" t="s">
        <v>12</v>
      </c>
      <c r="AB3" s="149"/>
    </row>
    <row r="4" spans="1:28" x14ac:dyDescent="0.25">
      <c r="C4" s="33" t="s">
        <v>13</v>
      </c>
      <c r="D4" s="33" t="s">
        <v>14</v>
      </c>
      <c r="E4" s="33" t="s">
        <v>13</v>
      </c>
      <c r="F4" s="33" t="s">
        <v>14</v>
      </c>
      <c r="G4" s="33" t="s">
        <v>13</v>
      </c>
      <c r="H4" s="33" t="s">
        <v>14</v>
      </c>
      <c r="I4" s="33" t="s">
        <v>13</v>
      </c>
      <c r="J4" s="33" t="s">
        <v>14</v>
      </c>
      <c r="K4" s="33" t="s">
        <v>13</v>
      </c>
      <c r="L4" s="33" t="s">
        <v>14</v>
      </c>
      <c r="M4" s="33" t="s">
        <v>13</v>
      </c>
      <c r="N4" s="33" t="s">
        <v>14</v>
      </c>
      <c r="O4" s="33" t="s">
        <v>13</v>
      </c>
      <c r="P4" s="33" t="s">
        <v>14</v>
      </c>
      <c r="Q4" s="33" t="s">
        <v>13</v>
      </c>
      <c r="R4" s="33" t="s">
        <v>14</v>
      </c>
      <c r="S4" s="33" t="s">
        <v>13</v>
      </c>
      <c r="T4" s="33" t="s">
        <v>14</v>
      </c>
      <c r="U4" s="33" t="s">
        <v>13</v>
      </c>
      <c r="V4" s="33" t="s">
        <v>14</v>
      </c>
      <c r="W4" s="33" t="s">
        <v>13</v>
      </c>
      <c r="X4" s="33" t="s">
        <v>14</v>
      </c>
      <c r="Y4" s="33" t="s">
        <v>13</v>
      </c>
      <c r="Z4" s="33" t="s">
        <v>14</v>
      </c>
      <c r="AA4" s="67" t="s">
        <v>13</v>
      </c>
      <c r="AB4" s="67" t="s">
        <v>14</v>
      </c>
    </row>
    <row r="5" spans="1:28" ht="13.8" x14ac:dyDescent="0.25">
      <c r="A5" s="26" t="s">
        <v>36</v>
      </c>
      <c r="B5" s="25"/>
      <c r="AA5" s="49"/>
      <c r="AB5" s="49"/>
    </row>
    <row r="6" spans="1:28" ht="13.8" thickBot="1" x14ac:dyDescent="0.3">
      <c r="B6" s="24" t="s">
        <v>111</v>
      </c>
      <c r="C6" s="8">
        <v>1074</v>
      </c>
      <c r="E6" s="8">
        <v>1076</v>
      </c>
      <c r="G6" s="8">
        <v>943</v>
      </c>
      <c r="I6" s="8">
        <v>1041</v>
      </c>
      <c r="K6" s="8">
        <v>867</v>
      </c>
      <c r="M6" s="8">
        <v>894</v>
      </c>
      <c r="O6" s="8">
        <v>1191</v>
      </c>
      <c r="Q6" s="8">
        <v>1012</v>
      </c>
      <c r="S6" s="8">
        <v>1279</v>
      </c>
      <c r="U6" s="8">
        <v>1167</v>
      </c>
      <c r="W6" s="6">
        <v>1130</v>
      </c>
      <c r="Y6" s="8">
        <v>855</v>
      </c>
      <c r="AA6" s="50">
        <f>C6+E6+G6+I6+K6+M6+O6+Q6+S6+U6+W6+Y6</f>
        <v>12529</v>
      </c>
      <c r="AB6" s="49"/>
    </row>
    <row r="7" spans="1:28" ht="13.8" thickTop="1" x14ac:dyDescent="0.25">
      <c r="B7" s="24" t="s">
        <v>113</v>
      </c>
      <c r="D7" s="4">
        <v>11251.59</v>
      </c>
      <c r="F7" s="4">
        <v>11524.34</v>
      </c>
      <c r="H7" s="4">
        <v>9853.06</v>
      </c>
      <c r="J7" s="4">
        <v>10620.07</v>
      </c>
      <c r="L7" s="4">
        <v>9163.4500000000007</v>
      </c>
      <c r="N7" s="4">
        <v>9470.92</v>
      </c>
      <c r="P7" s="4">
        <v>12473.17</v>
      </c>
      <c r="R7" s="4">
        <v>10992.01</v>
      </c>
      <c r="T7" s="4">
        <v>13328.92</v>
      </c>
      <c r="V7" s="4">
        <v>12173.11</v>
      </c>
      <c r="X7" s="4">
        <v>11959.84</v>
      </c>
      <c r="Z7" s="4">
        <v>9468.81</v>
      </c>
      <c r="AA7" s="49"/>
      <c r="AB7" s="51">
        <f>D7+F7+H7+J7+L7+N7+P7+R7+T7+V7+X7+Z7</f>
        <v>132279.28999999998</v>
      </c>
    </row>
    <row r="8" spans="1:28" x14ac:dyDescent="0.25">
      <c r="B8" s="24" t="s">
        <v>114</v>
      </c>
      <c r="D8" s="6">
        <v>1611</v>
      </c>
      <c r="F8" s="6">
        <v>1614</v>
      </c>
      <c r="H8" s="6">
        <v>1414.5</v>
      </c>
      <c r="J8" s="6">
        <v>1561.5</v>
      </c>
      <c r="L8" s="6">
        <v>1300.5</v>
      </c>
      <c r="N8" s="6">
        <v>1341</v>
      </c>
      <c r="P8" s="6">
        <v>1786.5</v>
      </c>
      <c r="R8" s="6">
        <v>1518</v>
      </c>
      <c r="T8" s="6">
        <v>1918.5</v>
      </c>
      <c r="V8" s="6">
        <v>1750.5</v>
      </c>
      <c r="X8" s="6">
        <v>1695</v>
      </c>
      <c r="Z8" s="6">
        <v>1282.5</v>
      </c>
      <c r="AA8" s="49"/>
      <c r="AB8" s="52">
        <f>D8+F8+H8+J8+L8+N8+P8+R8+T8+V8+X8+Z8</f>
        <v>18793.5</v>
      </c>
    </row>
    <row r="9" spans="1:28" ht="13.8" thickBot="1" x14ac:dyDescent="0.3">
      <c r="A9" s="64" t="s">
        <v>38</v>
      </c>
      <c r="B9" s="137"/>
      <c r="C9" s="9"/>
      <c r="D9" s="60">
        <f>SUM(D7:D8)</f>
        <v>12862.59</v>
      </c>
      <c r="E9" s="9"/>
      <c r="F9" s="60">
        <f>SUM(F7:F8)</f>
        <v>13138.34</v>
      </c>
      <c r="G9" s="9"/>
      <c r="H9" s="60">
        <f>SUM(H7:H8)</f>
        <v>11267.56</v>
      </c>
      <c r="I9" s="9"/>
      <c r="J9" s="60">
        <f>SUM(J7:J8)</f>
        <v>12181.57</v>
      </c>
      <c r="K9" s="9"/>
      <c r="L9" s="60">
        <f>SUM(L7:L8)</f>
        <v>10463.950000000001</v>
      </c>
      <c r="M9" s="9"/>
      <c r="N9" s="60">
        <f>SUM(N7:N8)</f>
        <v>10811.92</v>
      </c>
      <c r="O9" s="9"/>
      <c r="P9" s="60">
        <f>SUM(P7:P8)</f>
        <v>14259.67</v>
      </c>
      <c r="Q9" s="9"/>
      <c r="R9" s="60">
        <f>SUM(R7:R8)</f>
        <v>12510.01</v>
      </c>
      <c r="S9" s="9"/>
      <c r="T9" s="60">
        <f>SUM(T7:T8)</f>
        <v>15247.42</v>
      </c>
      <c r="U9" s="9"/>
      <c r="V9" s="60">
        <f>SUM(V7:V8)</f>
        <v>13923.61</v>
      </c>
      <c r="W9" s="9"/>
      <c r="X9" s="60">
        <f>SUM(X7:X8)</f>
        <v>13654.84</v>
      </c>
      <c r="Y9" s="9"/>
      <c r="Z9" s="60">
        <f>SUM(Z7:Z8)</f>
        <v>10751.31</v>
      </c>
      <c r="AA9" s="50"/>
      <c r="AB9" s="58">
        <f>SUM(AB7:AB8)</f>
        <v>151072.78999999998</v>
      </c>
    </row>
    <row r="10" spans="1:28" ht="13.8" thickTop="1" x14ac:dyDescent="0.25">
      <c r="AA10" s="49"/>
      <c r="AB10" s="49"/>
    </row>
    <row r="11" spans="1:28" ht="13.8" x14ac:dyDescent="0.25">
      <c r="A11" s="26" t="s">
        <v>77</v>
      </c>
      <c r="B11" s="25"/>
      <c r="AA11" s="49"/>
      <c r="AB11" s="49"/>
    </row>
    <row r="12" spans="1:28" x14ac:dyDescent="0.25">
      <c r="A12" s="132"/>
      <c r="B12" s="24" t="s">
        <v>108</v>
      </c>
      <c r="C12" s="135">
        <v>491</v>
      </c>
      <c r="D12" s="135">
        <v>13413.57</v>
      </c>
      <c r="E12" s="135">
        <v>438</v>
      </c>
      <c r="F12" s="135">
        <v>11200.92</v>
      </c>
      <c r="G12" s="135">
        <v>408</v>
      </c>
      <c r="H12" s="135">
        <v>9420.02</v>
      </c>
      <c r="I12" s="135">
        <v>337</v>
      </c>
      <c r="J12" s="135">
        <v>8227.99</v>
      </c>
      <c r="K12" s="135">
        <v>383</v>
      </c>
      <c r="L12" s="135">
        <v>9179.39</v>
      </c>
      <c r="M12" s="135">
        <v>338</v>
      </c>
      <c r="N12" s="135">
        <v>8134.96</v>
      </c>
      <c r="O12" s="135">
        <v>568</v>
      </c>
      <c r="P12" s="135">
        <v>13878.52</v>
      </c>
      <c r="Q12" s="135">
        <v>383</v>
      </c>
      <c r="R12" s="135">
        <v>10796.17</v>
      </c>
      <c r="S12" s="135">
        <v>508</v>
      </c>
      <c r="T12" s="135">
        <v>12982.13</v>
      </c>
      <c r="U12" s="135">
        <v>474</v>
      </c>
      <c r="V12" s="135">
        <v>12008.37</v>
      </c>
      <c r="W12" s="135">
        <v>502</v>
      </c>
      <c r="X12" s="135">
        <v>12222.74</v>
      </c>
      <c r="Y12" s="135">
        <v>318</v>
      </c>
      <c r="Z12" s="135">
        <v>7908.22</v>
      </c>
      <c r="AA12" s="51">
        <f t="shared" ref="AA12:AB15" si="0">C12+E12+G12+I12+K12+M12+O12+Q12+S12+U12+W12+Y12</f>
        <v>5148</v>
      </c>
      <c r="AB12" s="51">
        <f t="shared" si="0"/>
        <v>129373</v>
      </c>
    </row>
    <row r="13" spans="1:28" x14ac:dyDescent="0.25">
      <c r="A13" s="20"/>
      <c r="B13" t="s">
        <v>109</v>
      </c>
      <c r="C13" s="135">
        <v>28</v>
      </c>
      <c r="D13" s="135">
        <v>1100.6099999999999</v>
      </c>
      <c r="E13" s="135">
        <v>15</v>
      </c>
      <c r="F13" s="135">
        <v>536.52</v>
      </c>
      <c r="G13" s="135">
        <v>13</v>
      </c>
      <c r="H13" s="135">
        <v>367.94</v>
      </c>
      <c r="I13" s="135">
        <v>9</v>
      </c>
      <c r="J13" s="135">
        <v>306.57</v>
      </c>
      <c r="K13" s="135">
        <v>14</v>
      </c>
      <c r="L13" s="135">
        <v>586.91999999999996</v>
      </c>
      <c r="M13" s="135">
        <v>7</v>
      </c>
      <c r="N13" s="135">
        <v>386.68</v>
      </c>
      <c r="O13" s="135">
        <v>11</v>
      </c>
      <c r="P13" s="135">
        <v>430.45</v>
      </c>
      <c r="Q13" s="135">
        <v>11</v>
      </c>
      <c r="R13" s="135">
        <v>294.33</v>
      </c>
      <c r="S13" s="135">
        <v>15</v>
      </c>
      <c r="T13" s="135">
        <v>312.94</v>
      </c>
      <c r="U13" s="135">
        <v>15</v>
      </c>
      <c r="V13" s="135">
        <v>423.38</v>
      </c>
      <c r="W13" s="135">
        <v>17</v>
      </c>
      <c r="X13" s="135">
        <v>356.4</v>
      </c>
      <c r="Y13" s="135">
        <v>16</v>
      </c>
      <c r="Z13" s="135">
        <v>230.68</v>
      </c>
      <c r="AA13" s="51">
        <f t="shared" si="0"/>
        <v>171</v>
      </c>
      <c r="AB13" s="51">
        <f t="shared" si="0"/>
        <v>5333.4199999999992</v>
      </c>
    </row>
    <row r="14" spans="1:28" x14ac:dyDescent="0.25">
      <c r="B14" s="19" t="s">
        <v>112</v>
      </c>
      <c r="C14" s="135">
        <v>190</v>
      </c>
      <c r="D14" s="135">
        <v>15647.87</v>
      </c>
      <c r="E14" s="135">
        <v>152</v>
      </c>
      <c r="F14" s="135">
        <v>12167.67</v>
      </c>
      <c r="G14" s="135">
        <v>128</v>
      </c>
      <c r="H14" s="135">
        <v>9942.09</v>
      </c>
      <c r="I14" s="135">
        <v>175</v>
      </c>
      <c r="J14" s="135">
        <v>17688.63</v>
      </c>
      <c r="K14" s="135">
        <v>156</v>
      </c>
      <c r="L14" s="135">
        <v>13150.05</v>
      </c>
      <c r="M14" s="135">
        <v>180</v>
      </c>
      <c r="N14" s="135">
        <v>17665.689999999999</v>
      </c>
      <c r="O14" s="135">
        <v>140</v>
      </c>
      <c r="P14" s="135">
        <v>14610.33</v>
      </c>
      <c r="Q14" s="135">
        <v>141</v>
      </c>
      <c r="R14" s="135">
        <v>13743.37</v>
      </c>
      <c r="S14" s="135">
        <v>210</v>
      </c>
      <c r="T14" s="135">
        <v>19544.37</v>
      </c>
      <c r="U14" s="135">
        <v>160</v>
      </c>
      <c r="V14" s="135">
        <v>16349.32</v>
      </c>
      <c r="W14" s="135">
        <v>161</v>
      </c>
      <c r="X14" s="135">
        <v>17190.39</v>
      </c>
      <c r="Y14" s="135">
        <v>169</v>
      </c>
      <c r="Z14" s="135">
        <v>16437.05</v>
      </c>
      <c r="AA14" s="51">
        <f t="shared" si="0"/>
        <v>1962</v>
      </c>
      <c r="AB14" s="51">
        <f t="shared" si="0"/>
        <v>184136.83000000002</v>
      </c>
    </row>
    <row r="15" spans="1:28" s="30" customFormat="1" x14ac:dyDescent="0.25">
      <c r="A15" s="129"/>
      <c r="B15" s="130" t="s">
        <v>110</v>
      </c>
      <c r="C15" s="136">
        <v>23</v>
      </c>
      <c r="D15" s="136">
        <v>357</v>
      </c>
      <c r="E15" s="136">
        <v>18</v>
      </c>
      <c r="F15" s="136">
        <v>253</v>
      </c>
      <c r="G15" s="136">
        <v>28</v>
      </c>
      <c r="H15" s="136">
        <v>494</v>
      </c>
      <c r="I15" s="136">
        <v>25</v>
      </c>
      <c r="J15" s="136">
        <v>672</v>
      </c>
      <c r="K15" s="136">
        <v>21</v>
      </c>
      <c r="L15" s="136">
        <v>292</v>
      </c>
      <c r="M15" s="136">
        <v>35</v>
      </c>
      <c r="N15" s="136">
        <v>952</v>
      </c>
      <c r="O15" s="136">
        <v>32</v>
      </c>
      <c r="P15" s="136">
        <v>1157</v>
      </c>
      <c r="Q15" s="136">
        <v>23</v>
      </c>
      <c r="R15" s="136">
        <v>710</v>
      </c>
      <c r="S15" s="136">
        <v>17</v>
      </c>
      <c r="T15" s="136">
        <v>407</v>
      </c>
      <c r="U15" s="136">
        <v>30</v>
      </c>
      <c r="V15" s="136">
        <v>137</v>
      </c>
      <c r="W15" s="136">
        <v>21</v>
      </c>
      <c r="X15" s="136">
        <v>562</v>
      </c>
      <c r="Y15" s="136">
        <v>14</v>
      </c>
      <c r="Z15" s="136">
        <v>338</v>
      </c>
      <c r="AA15" s="51">
        <f t="shared" si="0"/>
        <v>287</v>
      </c>
      <c r="AB15" s="51">
        <f t="shared" si="0"/>
        <v>6331</v>
      </c>
    </row>
    <row r="16" spans="1:28" ht="13.8" thickBot="1" x14ac:dyDescent="0.3">
      <c r="A16" s="35" t="s">
        <v>80</v>
      </c>
      <c r="B16" s="35"/>
      <c r="C16" s="28">
        <f t="shared" ref="C16:AB16" si="1">SUM(C12:C15)</f>
        <v>732</v>
      </c>
      <c r="D16" s="60">
        <f t="shared" si="1"/>
        <v>30519.050000000003</v>
      </c>
      <c r="E16" s="28">
        <f t="shared" si="1"/>
        <v>623</v>
      </c>
      <c r="F16" s="60">
        <f t="shared" si="1"/>
        <v>24158.11</v>
      </c>
      <c r="G16" s="28">
        <f t="shared" si="1"/>
        <v>577</v>
      </c>
      <c r="H16" s="60">
        <f t="shared" si="1"/>
        <v>20224.050000000003</v>
      </c>
      <c r="I16" s="28">
        <f t="shared" si="1"/>
        <v>546</v>
      </c>
      <c r="J16" s="60">
        <f t="shared" si="1"/>
        <v>26895.190000000002</v>
      </c>
      <c r="K16" s="28">
        <f t="shared" si="1"/>
        <v>574</v>
      </c>
      <c r="L16" s="60">
        <f t="shared" si="1"/>
        <v>23208.36</v>
      </c>
      <c r="M16" s="28">
        <f t="shared" si="1"/>
        <v>560</v>
      </c>
      <c r="N16" s="60">
        <f t="shared" si="1"/>
        <v>27139.329999999998</v>
      </c>
      <c r="O16" s="28">
        <f t="shared" si="1"/>
        <v>751</v>
      </c>
      <c r="P16" s="60">
        <f t="shared" si="1"/>
        <v>30076.300000000003</v>
      </c>
      <c r="Q16" s="28">
        <f t="shared" si="1"/>
        <v>558</v>
      </c>
      <c r="R16" s="60">
        <f t="shared" si="1"/>
        <v>25543.870000000003</v>
      </c>
      <c r="S16" s="28">
        <f t="shared" si="1"/>
        <v>750</v>
      </c>
      <c r="T16" s="60">
        <f t="shared" si="1"/>
        <v>33246.44</v>
      </c>
      <c r="U16" s="28">
        <f t="shared" si="1"/>
        <v>679</v>
      </c>
      <c r="V16" s="60">
        <f t="shared" si="1"/>
        <v>28918.07</v>
      </c>
      <c r="W16" s="28">
        <f t="shared" si="1"/>
        <v>701</v>
      </c>
      <c r="X16" s="60">
        <f t="shared" si="1"/>
        <v>30331.53</v>
      </c>
      <c r="Y16" s="28">
        <f t="shared" si="1"/>
        <v>517</v>
      </c>
      <c r="Z16" s="60">
        <f t="shared" si="1"/>
        <v>24913.95</v>
      </c>
      <c r="AA16" s="53">
        <f t="shared" si="1"/>
        <v>7568</v>
      </c>
      <c r="AB16" s="54">
        <f t="shared" si="1"/>
        <v>325174.25</v>
      </c>
    </row>
    <row r="17" spans="1:30" ht="13.8" thickTop="1" x14ac:dyDescent="0.25">
      <c r="AA17" s="49"/>
      <c r="AB17" s="49"/>
    </row>
    <row r="18" spans="1:30" x14ac:dyDescent="0.25">
      <c r="A18" s="25" t="s">
        <v>78</v>
      </c>
      <c r="AA18" s="49"/>
      <c r="AB18" s="49"/>
    </row>
    <row r="19" spans="1:30" x14ac:dyDescent="0.25">
      <c r="B19" s="24" t="s">
        <v>43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51">
        <f t="shared" ref="AA19:AB24" si="2">C19+E19+G19+I19+K19+M19+O19+Q19+S19+U19+W19+Y19</f>
        <v>0</v>
      </c>
      <c r="AB19" s="51">
        <f t="shared" si="2"/>
        <v>0</v>
      </c>
    </row>
    <row r="20" spans="1:30" x14ac:dyDescent="0.25">
      <c r="B20" s="24" t="s">
        <v>92</v>
      </c>
      <c r="C20" s="4">
        <v>1</v>
      </c>
      <c r="D20" s="4">
        <v>103.06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51">
        <f t="shared" si="2"/>
        <v>1</v>
      </c>
      <c r="AB20" s="51">
        <f t="shared" si="2"/>
        <v>103.06</v>
      </c>
    </row>
    <row r="21" spans="1:30" x14ac:dyDescent="0.25">
      <c r="B21" s="24" t="s">
        <v>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51">
        <f t="shared" si="2"/>
        <v>0</v>
      </c>
      <c r="AB21" s="51">
        <f t="shared" si="2"/>
        <v>0</v>
      </c>
    </row>
    <row r="22" spans="1:30" x14ac:dyDescent="0.25">
      <c r="B22" s="24" t="s">
        <v>44</v>
      </c>
      <c r="C22" s="17">
        <v>23</v>
      </c>
      <c r="D22" s="17">
        <v>8591.84</v>
      </c>
      <c r="E22" s="17">
        <v>29</v>
      </c>
      <c r="F22" s="17">
        <v>11849.31</v>
      </c>
      <c r="G22" s="17">
        <v>19</v>
      </c>
      <c r="H22" s="17">
        <v>8880.65</v>
      </c>
      <c r="I22" s="17">
        <v>17</v>
      </c>
      <c r="J22" s="17">
        <v>6501.77</v>
      </c>
      <c r="K22" s="17">
        <v>21</v>
      </c>
      <c r="L22" s="17">
        <v>9165.59</v>
      </c>
      <c r="M22" s="17">
        <v>36</v>
      </c>
      <c r="N22" s="17">
        <v>14457.81</v>
      </c>
      <c r="O22" s="17">
        <v>26</v>
      </c>
      <c r="P22" s="17">
        <v>12365.45</v>
      </c>
      <c r="Q22" s="17">
        <v>37</v>
      </c>
      <c r="R22" s="17">
        <v>17185.7</v>
      </c>
      <c r="S22" s="17">
        <v>43</v>
      </c>
      <c r="T22" s="17">
        <v>18246.82</v>
      </c>
      <c r="U22" s="17">
        <v>36</v>
      </c>
      <c r="V22" s="17">
        <v>15105.08</v>
      </c>
      <c r="W22" s="17">
        <v>37</v>
      </c>
      <c r="X22" s="17">
        <v>16622.919999999998</v>
      </c>
      <c r="Y22" s="17">
        <v>25</v>
      </c>
      <c r="Z22" s="17">
        <v>12951.24</v>
      </c>
      <c r="AA22" s="51">
        <f t="shared" si="2"/>
        <v>349</v>
      </c>
      <c r="AB22" s="51">
        <f t="shared" si="2"/>
        <v>151924.18</v>
      </c>
    </row>
    <row r="23" spans="1:30" x14ac:dyDescent="0.25">
      <c r="B23" s="24" t="s">
        <v>45</v>
      </c>
      <c r="C23" s="17">
        <v>12</v>
      </c>
      <c r="D23" s="17">
        <v>6016.94</v>
      </c>
      <c r="E23" s="17">
        <v>19</v>
      </c>
      <c r="F23" s="17">
        <v>7275.14</v>
      </c>
      <c r="G23" s="17">
        <v>5</v>
      </c>
      <c r="H23" s="17">
        <v>1659.77</v>
      </c>
      <c r="I23" s="17">
        <v>7</v>
      </c>
      <c r="J23" s="17">
        <v>2462.37</v>
      </c>
      <c r="K23" s="17">
        <v>13</v>
      </c>
      <c r="L23" s="17">
        <v>4299.6099999999997</v>
      </c>
      <c r="M23" s="17">
        <v>5</v>
      </c>
      <c r="N23" s="17">
        <v>1436</v>
      </c>
      <c r="O23" s="17">
        <v>9</v>
      </c>
      <c r="P23" s="17">
        <v>3571.57</v>
      </c>
      <c r="Q23" s="17">
        <v>12</v>
      </c>
      <c r="R23" s="17">
        <v>4783.88</v>
      </c>
      <c r="S23" s="17">
        <v>18</v>
      </c>
      <c r="T23" s="17">
        <v>7229.64</v>
      </c>
      <c r="U23" s="17">
        <v>16</v>
      </c>
      <c r="V23" s="17">
        <v>5534.59</v>
      </c>
      <c r="W23" s="17">
        <v>18</v>
      </c>
      <c r="X23" s="17">
        <v>8679.32</v>
      </c>
      <c r="Y23" s="17">
        <v>17</v>
      </c>
      <c r="Z23" s="17">
        <v>6003.44</v>
      </c>
      <c r="AA23" s="51">
        <f t="shared" si="2"/>
        <v>151</v>
      </c>
      <c r="AB23" s="51">
        <f t="shared" si="2"/>
        <v>58952.270000000011</v>
      </c>
    </row>
    <row r="24" spans="1:30" x14ac:dyDescent="0.25">
      <c r="A24" s="30"/>
      <c r="B24" s="31" t="s">
        <v>46</v>
      </c>
      <c r="C24" s="8">
        <v>5</v>
      </c>
      <c r="D24" s="8">
        <v>2201.85</v>
      </c>
      <c r="E24" s="8">
        <v>2</v>
      </c>
      <c r="F24" s="8">
        <v>1240.4000000000001</v>
      </c>
      <c r="G24" s="8">
        <v>4</v>
      </c>
      <c r="H24" s="8">
        <v>238.28</v>
      </c>
      <c r="I24" s="8"/>
      <c r="J24" s="8"/>
      <c r="K24" s="4">
        <v>1</v>
      </c>
      <c r="L24" s="4">
        <v>532.02</v>
      </c>
      <c r="M24" s="4">
        <v>3</v>
      </c>
      <c r="N24" s="4">
        <v>694.37</v>
      </c>
      <c r="O24" s="4">
        <v>3</v>
      </c>
      <c r="P24" s="4">
        <v>1839.76</v>
      </c>
      <c r="Q24" s="4">
        <v>2</v>
      </c>
      <c r="R24" s="4">
        <v>1014.08</v>
      </c>
      <c r="S24" s="4">
        <v>5</v>
      </c>
      <c r="T24" s="4">
        <v>1419.8</v>
      </c>
      <c r="U24" s="4">
        <v>2</v>
      </c>
      <c r="V24" s="4">
        <v>696.84</v>
      </c>
      <c r="W24" s="4">
        <v>3</v>
      </c>
      <c r="X24" s="4">
        <v>847.06</v>
      </c>
      <c r="Y24" s="4">
        <v>3</v>
      </c>
      <c r="Z24" s="4">
        <v>552.05999999999995</v>
      </c>
      <c r="AA24" s="51">
        <f t="shared" si="2"/>
        <v>33</v>
      </c>
      <c r="AB24" s="51">
        <f t="shared" si="2"/>
        <v>11276.519999999999</v>
      </c>
    </row>
    <row r="25" spans="1:30" ht="13.8" thickBot="1" x14ac:dyDescent="0.3">
      <c r="A25" s="64" t="s">
        <v>42</v>
      </c>
      <c r="B25" s="64"/>
      <c r="C25" s="28">
        <f t="shared" ref="C25:AB25" si="3">SUM(C19:C24)</f>
        <v>41</v>
      </c>
      <c r="D25" s="60">
        <f t="shared" si="3"/>
        <v>16913.689999999999</v>
      </c>
      <c r="E25" s="28">
        <f t="shared" si="3"/>
        <v>50</v>
      </c>
      <c r="F25" s="60">
        <f t="shared" si="3"/>
        <v>20364.850000000002</v>
      </c>
      <c r="G25" s="28">
        <f t="shared" si="3"/>
        <v>28</v>
      </c>
      <c r="H25" s="60">
        <f t="shared" si="3"/>
        <v>10778.7</v>
      </c>
      <c r="I25" s="28">
        <f t="shared" si="3"/>
        <v>24</v>
      </c>
      <c r="J25" s="60">
        <f t="shared" si="3"/>
        <v>8964.14</v>
      </c>
      <c r="K25" s="65">
        <f t="shared" si="3"/>
        <v>35</v>
      </c>
      <c r="L25" s="73">
        <f t="shared" si="3"/>
        <v>13997.220000000001</v>
      </c>
      <c r="M25" s="65">
        <f t="shared" si="3"/>
        <v>44</v>
      </c>
      <c r="N25" s="73">
        <f t="shared" si="3"/>
        <v>16588.18</v>
      </c>
      <c r="O25" s="65">
        <f t="shared" si="3"/>
        <v>38</v>
      </c>
      <c r="P25" s="73">
        <f t="shared" si="3"/>
        <v>17776.78</v>
      </c>
      <c r="Q25" s="65">
        <f t="shared" si="3"/>
        <v>51</v>
      </c>
      <c r="R25" s="73">
        <f t="shared" si="3"/>
        <v>22983.660000000003</v>
      </c>
      <c r="S25" s="65">
        <f t="shared" si="3"/>
        <v>66</v>
      </c>
      <c r="T25" s="73">
        <f t="shared" si="3"/>
        <v>26896.26</v>
      </c>
      <c r="U25" s="65">
        <f t="shared" si="3"/>
        <v>54</v>
      </c>
      <c r="V25" s="73">
        <f t="shared" si="3"/>
        <v>21336.51</v>
      </c>
      <c r="W25" s="65">
        <f t="shared" si="3"/>
        <v>58</v>
      </c>
      <c r="X25" s="73">
        <f t="shared" si="3"/>
        <v>26149.3</v>
      </c>
      <c r="Y25" s="65">
        <f t="shared" si="3"/>
        <v>45</v>
      </c>
      <c r="Z25" s="73">
        <f t="shared" si="3"/>
        <v>19506.740000000002</v>
      </c>
      <c r="AA25" s="53">
        <f t="shared" si="3"/>
        <v>534</v>
      </c>
      <c r="AB25" s="54">
        <f t="shared" si="3"/>
        <v>222256.03</v>
      </c>
    </row>
    <row r="26" spans="1:30" ht="13.8" thickTop="1" x14ac:dyDescent="0.25">
      <c r="A26" s="69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56"/>
      <c r="AB26" s="56"/>
    </row>
    <row r="27" spans="1:30" x14ac:dyDescent="0.25">
      <c r="A27" s="25" t="s">
        <v>102</v>
      </c>
      <c r="C27" s="62">
        <f t="shared" ref="C27:AB27" si="4">C16+C25</f>
        <v>773</v>
      </c>
      <c r="D27" s="74">
        <f t="shared" si="4"/>
        <v>47432.740000000005</v>
      </c>
      <c r="E27" s="62">
        <f t="shared" si="4"/>
        <v>673</v>
      </c>
      <c r="F27" s="74">
        <f t="shared" si="4"/>
        <v>44522.960000000006</v>
      </c>
      <c r="G27" s="62">
        <f t="shared" si="4"/>
        <v>605</v>
      </c>
      <c r="H27" s="74">
        <f t="shared" si="4"/>
        <v>31002.750000000004</v>
      </c>
      <c r="I27" s="62">
        <f t="shared" si="4"/>
        <v>570</v>
      </c>
      <c r="J27" s="74">
        <f t="shared" si="4"/>
        <v>35859.33</v>
      </c>
      <c r="K27" s="62">
        <f t="shared" si="4"/>
        <v>609</v>
      </c>
      <c r="L27" s="74">
        <f t="shared" si="4"/>
        <v>37205.58</v>
      </c>
      <c r="M27" s="62">
        <f t="shared" si="4"/>
        <v>604</v>
      </c>
      <c r="N27" s="74">
        <f t="shared" si="4"/>
        <v>43727.509999999995</v>
      </c>
      <c r="O27" s="62">
        <f t="shared" si="4"/>
        <v>789</v>
      </c>
      <c r="P27" s="74">
        <f t="shared" si="4"/>
        <v>47853.08</v>
      </c>
      <c r="Q27" s="62">
        <f t="shared" si="4"/>
        <v>609</v>
      </c>
      <c r="R27" s="74">
        <f t="shared" si="4"/>
        <v>48527.530000000006</v>
      </c>
      <c r="S27" s="62">
        <f t="shared" si="4"/>
        <v>816</v>
      </c>
      <c r="T27" s="74">
        <f t="shared" si="4"/>
        <v>60142.7</v>
      </c>
      <c r="U27" s="62">
        <f t="shared" si="4"/>
        <v>733</v>
      </c>
      <c r="V27" s="74">
        <f t="shared" si="4"/>
        <v>50254.58</v>
      </c>
      <c r="W27" s="62">
        <f t="shared" si="4"/>
        <v>759</v>
      </c>
      <c r="X27" s="74">
        <f t="shared" si="4"/>
        <v>56480.83</v>
      </c>
      <c r="Y27" s="62">
        <f t="shared" si="4"/>
        <v>562</v>
      </c>
      <c r="Z27" s="74">
        <f t="shared" si="4"/>
        <v>44420.69</v>
      </c>
      <c r="AA27" s="123">
        <f t="shared" si="4"/>
        <v>8102</v>
      </c>
      <c r="AB27" s="124">
        <f t="shared" si="4"/>
        <v>547430.28</v>
      </c>
    </row>
    <row r="28" spans="1:30" x14ac:dyDescent="0.25">
      <c r="A28" s="25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23"/>
      <c r="AB28" s="124"/>
    </row>
    <row r="29" spans="1:30" ht="13.5" customHeight="1" x14ac:dyDescent="0.25">
      <c r="A29" s="25" t="s">
        <v>81</v>
      </c>
      <c r="B29" s="61"/>
      <c r="C29" s="61"/>
      <c r="D29" s="88">
        <v>431573.52</v>
      </c>
      <c r="E29" s="61"/>
      <c r="F29" s="88">
        <v>382931.77</v>
      </c>
      <c r="G29" s="61"/>
      <c r="H29" s="88">
        <v>339108.55</v>
      </c>
      <c r="I29" s="61"/>
      <c r="J29" s="88">
        <v>347817.13</v>
      </c>
      <c r="K29" s="61"/>
      <c r="L29" s="88">
        <v>331607.73</v>
      </c>
      <c r="M29" s="61"/>
      <c r="N29" s="88">
        <v>317190.24</v>
      </c>
      <c r="O29" s="61"/>
      <c r="P29" s="88">
        <v>414948.09</v>
      </c>
      <c r="Q29" s="61"/>
      <c r="R29" s="88">
        <v>339652.09</v>
      </c>
      <c r="S29" s="61"/>
      <c r="T29" s="88">
        <v>460576.54</v>
      </c>
      <c r="U29" s="61"/>
      <c r="V29" s="88">
        <v>415999.63</v>
      </c>
      <c r="W29" s="61"/>
      <c r="X29" s="88">
        <v>428979.47</v>
      </c>
      <c r="Y29" s="61"/>
      <c r="Z29" s="88">
        <v>297907.18</v>
      </c>
      <c r="AA29" s="86"/>
      <c r="AB29" s="59">
        <f>D29+F29+H29+J29+L29+N29+P29+R29+T29+V29+X29+Z29</f>
        <v>4508291.9399999995</v>
      </c>
      <c r="AD29" s="105"/>
    </row>
    <row r="30" spans="1:30" s="13" customFormat="1" ht="12.75" customHeight="1" thickBot="1" x14ac:dyDescent="0.3">
      <c r="A30" s="106" t="s">
        <v>83</v>
      </c>
      <c r="B30" s="107"/>
      <c r="C30" s="29"/>
      <c r="D30" s="108">
        <f>D27/D29</f>
        <v>0.10990651140968984</v>
      </c>
      <c r="E30" s="29"/>
      <c r="F30" s="108">
        <f>F27/F29</f>
        <v>0.11626865015665847</v>
      </c>
      <c r="G30" s="29"/>
      <c r="H30" s="108">
        <f>H27/H29</f>
        <v>9.1424265179984421E-2</v>
      </c>
      <c r="I30" s="29"/>
      <c r="J30" s="108">
        <f>J27/J29</f>
        <v>0.10309822865826074</v>
      </c>
      <c r="K30" s="29"/>
      <c r="L30" s="108">
        <f>L27/L29</f>
        <v>0.11219756547894708</v>
      </c>
      <c r="M30" s="29"/>
      <c r="N30" s="108">
        <f>N27/N29</f>
        <v>0.13785893916534125</v>
      </c>
      <c r="O30" s="29"/>
      <c r="P30" s="108">
        <f>P27/P29</f>
        <v>0.11532305161351628</v>
      </c>
      <c r="Q30" s="29"/>
      <c r="R30" s="108">
        <f>R27/R29</f>
        <v>0.14287422756621343</v>
      </c>
      <c r="S30" s="29"/>
      <c r="T30" s="108">
        <f>T27/T29</f>
        <v>0.13058133616618858</v>
      </c>
      <c r="U30" s="29"/>
      <c r="V30" s="108">
        <f>V27/V29</f>
        <v>0.12080438629236281</v>
      </c>
      <c r="W30" s="29"/>
      <c r="X30" s="108">
        <f>X27/X29</f>
        <v>0.13166324719455691</v>
      </c>
      <c r="Y30" s="29"/>
      <c r="Z30" s="108">
        <f>Z27/Z29</f>
        <v>0.14910916212224226</v>
      </c>
      <c r="AA30" s="125"/>
      <c r="AB30" s="126">
        <f>AB27/AB29</f>
        <v>0.12142742468448041</v>
      </c>
    </row>
    <row r="31" spans="1:30" s="13" customFormat="1" ht="13.5" customHeight="1" thickTop="1" x14ac:dyDescent="0.25">
      <c r="A31" s="19"/>
      <c r="C31" s="3"/>
      <c r="D31" s="12"/>
      <c r="E31" s="3"/>
      <c r="F31" s="12"/>
      <c r="G31" s="3"/>
      <c r="H31" s="12"/>
      <c r="I31" s="3"/>
      <c r="J31" s="12"/>
      <c r="K31" s="3"/>
      <c r="L31" s="12"/>
      <c r="M31" s="3"/>
      <c r="N31" s="12"/>
      <c r="O31" s="3"/>
      <c r="P31" s="12"/>
      <c r="Q31" s="3"/>
      <c r="R31" s="12"/>
      <c r="S31" s="3"/>
      <c r="T31" s="12"/>
      <c r="U31" s="3"/>
      <c r="V31" s="12"/>
      <c r="W31" s="3"/>
      <c r="X31" s="12"/>
      <c r="Y31" s="3"/>
      <c r="Z31" s="12"/>
      <c r="AA31" s="49"/>
      <c r="AB31" s="127"/>
    </row>
    <row r="32" spans="1:30" x14ac:dyDescent="0.25">
      <c r="A32" s="25" t="s">
        <v>75</v>
      </c>
      <c r="B32" s="25"/>
      <c r="AA32" s="49"/>
      <c r="AB32" s="49"/>
    </row>
    <row r="33" spans="1:32" s="30" customFormat="1" x14ac:dyDescent="0.25">
      <c r="A33" s="31"/>
      <c r="B33" s="31" t="s">
        <v>40</v>
      </c>
      <c r="C33" s="17">
        <v>382</v>
      </c>
      <c r="D33" s="17">
        <v>1281</v>
      </c>
      <c r="E33" s="17">
        <v>321</v>
      </c>
      <c r="F33" s="17">
        <v>2541</v>
      </c>
      <c r="G33" s="17">
        <v>370</v>
      </c>
      <c r="H33" s="17">
        <v>1456.88</v>
      </c>
      <c r="I33" s="17">
        <v>433</v>
      </c>
      <c r="J33" s="17">
        <v>2357.0300000000002</v>
      </c>
      <c r="K33" s="17">
        <v>329</v>
      </c>
      <c r="L33" s="17">
        <v>2834.02</v>
      </c>
      <c r="M33" s="17">
        <v>356</v>
      </c>
      <c r="N33" s="17">
        <v>1912.07</v>
      </c>
      <c r="O33" s="17">
        <v>431</v>
      </c>
      <c r="P33" s="117">
        <v>1096.7</v>
      </c>
      <c r="Q33" s="17">
        <v>414</v>
      </c>
      <c r="R33" s="117">
        <v>6499.05</v>
      </c>
      <c r="S33" s="17">
        <v>409</v>
      </c>
      <c r="T33" s="117">
        <v>2950.22</v>
      </c>
      <c r="U33" s="17">
        <v>487</v>
      </c>
      <c r="V33" s="117">
        <v>634</v>
      </c>
      <c r="W33" s="17">
        <v>456</v>
      </c>
      <c r="X33" s="117">
        <v>11472.93</v>
      </c>
      <c r="Y33" s="17">
        <v>424</v>
      </c>
      <c r="Z33" s="117">
        <v>13928.05</v>
      </c>
      <c r="AA33" s="51">
        <f>C33+E33+G33+I33+K33+M33+O33+Q33+S33+U33+W33+Y33</f>
        <v>4812</v>
      </c>
      <c r="AB33" s="119">
        <f>D33+F33+H33+J33+L33+N33+P33+R33+T33+V33+X33+Z33</f>
        <v>48962.95</v>
      </c>
    </row>
    <row r="34" spans="1:32" x14ac:dyDescent="0.25">
      <c r="A34" s="30"/>
      <c r="B34" s="31" t="s">
        <v>41</v>
      </c>
      <c r="C34" s="96">
        <v>199</v>
      </c>
      <c r="D34" s="96">
        <v>5757.56</v>
      </c>
      <c r="E34" s="96">
        <v>194</v>
      </c>
      <c r="F34" s="96">
        <v>5647.38</v>
      </c>
      <c r="G34" s="96">
        <v>203</v>
      </c>
      <c r="H34" s="96">
        <v>2398.1799999999998</v>
      </c>
      <c r="I34" s="96">
        <v>223</v>
      </c>
      <c r="J34" s="96">
        <v>3731.48</v>
      </c>
      <c r="K34" s="96">
        <v>183</v>
      </c>
      <c r="L34" s="96">
        <v>1639.34</v>
      </c>
      <c r="M34" s="96">
        <v>161</v>
      </c>
      <c r="N34" s="96">
        <v>2163.7800000000002</v>
      </c>
      <c r="O34" s="96">
        <v>200</v>
      </c>
      <c r="P34" s="118">
        <v>3173.66</v>
      </c>
      <c r="Q34" s="96">
        <v>200</v>
      </c>
      <c r="R34" s="118">
        <v>6022.21</v>
      </c>
      <c r="S34" s="96">
        <v>218</v>
      </c>
      <c r="T34" s="118">
        <v>3932.19</v>
      </c>
      <c r="U34" s="96">
        <v>222</v>
      </c>
      <c r="V34" s="118">
        <v>4726.8500000000004</v>
      </c>
      <c r="W34" s="96">
        <v>214</v>
      </c>
      <c r="X34" s="118">
        <v>3656.57</v>
      </c>
      <c r="Y34" s="96">
        <v>194</v>
      </c>
      <c r="Z34" s="118">
        <v>11557.61</v>
      </c>
      <c r="AA34" s="51">
        <f>C34+E34+G34+I34+K34+M34+O34+Q34+S34+U34+W34+Y34</f>
        <v>2411</v>
      </c>
      <c r="AB34" s="119">
        <f>D34+F34+H34+J34+L34+N34+P34+R34+T34+V34+X34+Z34</f>
        <v>54406.81</v>
      </c>
      <c r="AC34" s="144"/>
    </row>
    <row r="35" spans="1:32" s="25" customFormat="1" ht="13.8" thickBot="1" x14ac:dyDescent="0.3">
      <c r="A35" s="64" t="s">
        <v>76</v>
      </c>
      <c r="B35" s="64"/>
      <c r="C35" s="66">
        <f t="shared" ref="C35:N35" si="5">C33+C34</f>
        <v>581</v>
      </c>
      <c r="D35" s="120">
        <f t="shared" si="5"/>
        <v>7038.56</v>
      </c>
      <c r="E35" s="66">
        <f t="shared" si="5"/>
        <v>515</v>
      </c>
      <c r="F35" s="120">
        <f t="shared" si="5"/>
        <v>8188.38</v>
      </c>
      <c r="G35" s="66">
        <f t="shared" si="5"/>
        <v>573</v>
      </c>
      <c r="H35" s="120">
        <f t="shared" si="5"/>
        <v>3855.06</v>
      </c>
      <c r="I35" s="66">
        <f t="shared" si="5"/>
        <v>656</v>
      </c>
      <c r="J35" s="120">
        <f t="shared" si="5"/>
        <v>6088.51</v>
      </c>
      <c r="K35" s="66">
        <f t="shared" si="5"/>
        <v>512</v>
      </c>
      <c r="L35" s="120">
        <f t="shared" si="5"/>
        <v>4473.3599999999997</v>
      </c>
      <c r="M35" s="66">
        <f t="shared" si="5"/>
        <v>517</v>
      </c>
      <c r="N35" s="120">
        <f t="shared" si="5"/>
        <v>4075.8500000000004</v>
      </c>
      <c r="O35" s="66">
        <f t="shared" ref="O35:AB35" si="6">SUM(O33:O34)</f>
        <v>631</v>
      </c>
      <c r="P35" s="120">
        <f t="shared" si="6"/>
        <v>4270.3599999999997</v>
      </c>
      <c r="Q35" s="66">
        <f t="shared" si="6"/>
        <v>614</v>
      </c>
      <c r="R35" s="120">
        <f t="shared" si="6"/>
        <v>12521.26</v>
      </c>
      <c r="S35" s="66">
        <f t="shared" si="6"/>
        <v>627</v>
      </c>
      <c r="T35" s="120">
        <f t="shared" si="6"/>
        <v>6882.41</v>
      </c>
      <c r="U35" s="66">
        <f t="shared" si="6"/>
        <v>709</v>
      </c>
      <c r="V35" s="120">
        <f t="shared" si="6"/>
        <v>5360.85</v>
      </c>
      <c r="W35" s="66">
        <f t="shared" si="6"/>
        <v>670</v>
      </c>
      <c r="X35" s="120">
        <f t="shared" si="6"/>
        <v>15129.5</v>
      </c>
      <c r="Y35" s="66">
        <f t="shared" si="6"/>
        <v>618</v>
      </c>
      <c r="Z35" s="120">
        <f t="shared" si="6"/>
        <v>25485.66</v>
      </c>
      <c r="AA35" s="53">
        <f t="shared" si="6"/>
        <v>7223</v>
      </c>
      <c r="AB35" s="54">
        <f t="shared" si="6"/>
        <v>103369.76</v>
      </c>
    </row>
    <row r="36" spans="1:32" ht="14.4" thickTop="1" thickBot="1" x14ac:dyDescent="0.3">
      <c r="A36" s="27"/>
      <c r="B36" s="3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32" ht="24" customHeight="1" thickTop="1" thickBot="1" x14ac:dyDescent="0.3">
      <c r="A37" s="134" t="s">
        <v>103</v>
      </c>
      <c r="B37" s="95"/>
      <c r="C37" s="72"/>
      <c r="D37" s="116">
        <f>D16+D25+D35-D9</f>
        <v>41608.710000000006</v>
      </c>
      <c r="E37" s="72"/>
      <c r="F37" s="116">
        <f>F16+F25+F35-F9</f>
        <v>39573</v>
      </c>
      <c r="G37" s="72"/>
      <c r="H37" s="116">
        <f>H16+H25+H34-H9</f>
        <v>22133.370000000003</v>
      </c>
      <c r="I37" s="72"/>
      <c r="J37" s="116">
        <f>J16+J25+J35-J9</f>
        <v>29766.270000000004</v>
      </c>
      <c r="K37" s="72"/>
      <c r="L37" s="116">
        <f>L16+L25+L35-L9</f>
        <v>31214.99</v>
      </c>
      <c r="M37" s="72"/>
      <c r="N37" s="116">
        <f>N16+N25+N35-N9</f>
        <v>36991.439999999995</v>
      </c>
      <c r="O37" s="72"/>
      <c r="P37" s="116">
        <f>P16+P25+P35-P9</f>
        <v>37863.770000000004</v>
      </c>
      <c r="Q37" s="72"/>
      <c r="R37" s="116">
        <f>R16+R25+R35-R9</f>
        <v>48538.780000000006</v>
      </c>
      <c r="S37" s="72"/>
      <c r="T37" s="116">
        <f>T16+T25+T35-T9</f>
        <v>51777.69</v>
      </c>
      <c r="U37" s="72"/>
      <c r="V37" s="116">
        <f>V16+V25+V35-V9</f>
        <v>41691.82</v>
      </c>
      <c r="W37" s="72"/>
      <c r="X37" s="116">
        <f>X16+X25+X35-X9</f>
        <v>57955.490000000005</v>
      </c>
      <c r="Y37" s="72"/>
      <c r="Z37" s="116">
        <f>Z16+Z25+Z35-Z9</f>
        <v>59155.040000000008</v>
      </c>
      <c r="AA37" s="72"/>
      <c r="AB37" s="116">
        <f>AB16+AB25+AB35-AB9</f>
        <v>499727.25000000006</v>
      </c>
      <c r="AF37" s="1"/>
    </row>
    <row r="38" spans="1:32" ht="13.8" thickTop="1" x14ac:dyDescent="0.25">
      <c r="A38" s="93"/>
      <c r="B38" s="13"/>
      <c r="C38" s="13"/>
      <c r="D38" s="13"/>
      <c r="E38" s="13"/>
      <c r="F38" s="13"/>
      <c r="G38" s="1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32" x14ac:dyDescent="0.25">
      <c r="A39" s="93" t="s">
        <v>105</v>
      </c>
      <c r="B39" s="75"/>
    </row>
    <row r="40" spans="1:32" x14ac:dyDescent="0.25">
      <c r="A40" s="93" t="s">
        <v>107</v>
      </c>
    </row>
    <row r="42" spans="1:32" x14ac:dyDescent="0.25">
      <c r="D42" s="143"/>
    </row>
    <row r="43" spans="1:32" x14ac:dyDescent="0.25">
      <c r="AB43" s="142"/>
    </row>
  </sheetData>
  <mergeCells count="13">
    <mergeCell ref="M3:N3"/>
    <mergeCell ref="O3:P3"/>
    <mergeCell ref="Q3:R3"/>
    <mergeCell ref="C3:D3"/>
    <mergeCell ref="E3:F3"/>
    <mergeCell ref="G3:H3"/>
    <mergeCell ref="I3:J3"/>
    <mergeCell ref="K3:L3"/>
    <mergeCell ref="AA3:AB3"/>
    <mergeCell ref="S3:T3"/>
    <mergeCell ref="U3:V3"/>
    <mergeCell ref="W3:X3"/>
    <mergeCell ref="Y3:Z3"/>
  </mergeCells>
  <phoneticPr fontId="4" type="noConversion"/>
  <pageMargins left="0.75" right="0.75" top="1" bottom="1" header="0.5" footer="0.5"/>
  <pageSetup scale="51" orientation="landscape" r:id="rId1"/>
  <headerFooter alignWithMargins="0">
    <oddFooter>&amp;L&amp;F&amp;RPrepared by Kathy Adair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Cost Report Codes</vt:lpstr>
      <vt:lpstr>Statewide Totals</vt:lpstr>
      <vt:lpstr>01</vt:lpstr>
      <vt:lpstr>02</vt:lpstr>
      <vt:lpstr>03</vt:lpstr>
      <vt:lpstr>04</vt:lpstr>
      <vt:lpstr>05 ACPE</vt:lpstr>
      <vt:lpstr>05</vt:lpstr>
      <vt:lpstr>06</vt:lpstr>
      <vt:lpstr>07</vt:lpstr>
      <vt:lpstr>08</vt:lpstr>
      <vt:lpstr>09</vt:lpstr>
      <vt:lpstr>10</vt:lpstr>
      <vt:lpstr>11</vt:lpstr>
      <vt:lpstr>12</vt:lpstr>
      <vt:lpstr>18</vt:lpstr>
      <vt:lpstr>20</vt:lpstr>
      <vt:lpstr>25</vt:lpstr>
      <vt:lpstr>'04'!Print_Area</vt:lpstr>
      <vt:lpstr>'25'!Print_Area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E-Travel Cost Savings Analysis and Code Logic</dc:title>
  <dc:creator>ETMT, Div of Finance, Department of Administration, State of Alaska</dc:creator>
  <cp:lastModifiedBy>Amanda S. Webb-Thomas</cp:lastModifiedBy>
  <cp:lastPrinted>2013-08-26T19:14:55Z</cp:lastPrinted>
  <dcterms:created xsi:type="dcterms:W3CDTF">2005-10-22T14:09:27Z</dcterms:created>
  <dcterms:modified xsi:type="dcterms:W3CDTF">2013-08-26T19:15:18Z</dcterms:modified>
</cp:coreProperties>
</file>