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hared\Web Site Change Requests\Website Original Documents\Travel\"/>
    </mc:Choice>
  </mc:AlternateContent>
  <bookViews>
    <workbookView xWindow="72" yWindow="72" windowWidth="18708" windowHeight="11916" tabRatio="830" activeTab="1"/>
  </bookViews>
  <sheets>
    <sheet name="Cost Report Codes" sheetId="19" r:id="rId1"/>
    <sheet name="Statewide Totals" sheetId="1" r:id="rId2"/>
    <sheet name="01" sheetId="16" r:id="rId3"/>
    <sheet name="02" sheetId="15" r:id="rId4"/>
    <sheet name="03" sheetId="14" r:id="rId5"/>
    <sheet name="04" sheetId="13" r:id="rId6"/>
    <sheet name="05 ACPE" sheetId="18" r:id="rId7"/>
    <sheet name="05" sheetId="12" r:id="rId8"/>
    <sheet name="06" sheetId="11" r:id="rId9"/>
    <sheet name="07" sheetId="10" r:id="rId10"/>
    <sheet name="08" sheetId="9" r:id="rId11"/>
    <sheet name="09" sheetId="8" r:id="rId12"/>
    <sheet name="10" sheetId="7" r:id="rId13"/>
    <sheet name="11" sheetId="6" r:id="rId14"/>
    <sheet name="12" sheetId="5" r:id="rId15"/>
    <sheet name="18" sheetId="4" r:id="rId16"/>
    <sheet name="20" sheetId="2" r:id="rId17"/>
    <sheet name="25" sheetId="3" r:id="rId18"/>
  </sheets>
  <definedNames>
    <definedName name="_xlnm.Print_Area" localSheetId="5">'04'!$A$1:$AA$40</definedName>
    <definedName name="_xlnm.Print_Area" localSheetId="17">'25'!$A$1:$AA$40</definedName>
    <definedName name="_xlnm.Print_Titles" localSheetId="1">'Statewide Totals'!$A:$A</definedName>
  </definedNames>
  <calcPr calcId="152511"/>
</workbook>
</file>

<file path=xl/calcChain.xml><?xml version="1.0" encoding="utf-8"?>
<calcChain xmlns="http://schemas.openxmlformats.org/spreadsheetml/2006/main">
  <c r="X5" i="1" l="1"/>
  <c r="Y6" i="1"/>
  <c r="Y8" i="1" s="1"/>
  <c r="Y7" i="1"/>
  <c r="X11" i="1"/>
  <c r="Y11" i="1"/>
  <c r="X12" i="1"/>
  <c r="Y12" i="1"/>
  <c r="X13" i="1"/>
  <c r="Y13" i="1"/>
  <c r="X14" i="1"/>
  <c r="Y14" i="1"/>
  <c r="X18" i="1"/>
  <c r="Y18" i="1"/>
  <c r="X19" i="1"/>
  <c r="Y19" i="1"/>
  <c r="X20" i="1"/>
  <c r="Y20" i="1"/>
  <c r="X21" i="1"/>
  <c r="Y21" i="1"/>
  <c r="X22" i="1"/>
  <c r="Y22" i="1"/>
  <c r="X23" i="1"/>
  <c r="Y23" i="1"/>
  <c r="Y28" i="1"/>
  <c r="X32" i="1"/>
  <c r="Y32" i="1"/>
  <c r="X33" i="1"/>
  <c r="Y33" i="1"/>
  <c r="V5" i="1"/>
  <c r="W6" i="1"/>
  <c r="W8" i="1" s="1"/>
  <c r="W7" i="1"/>
  <c r="V11" i="1"/>
  <c r="W11" i="1"/>
  <c r="V12" i="1"/>
  <c r="W12" i="1"/>
  <c r="V13" i="1"/>
  <c r="W13" i="1"/>
  <c r="V14" i="1"/>
  <c r="W14" i="1"/>
  <c r="V18" i="1"/>
  <c r="W18" i="1"/>
  <c r="V19" i="1"/>
  <c r="W19" i="1"/>
  <c r="V20" i="1"/>
  <c r="W20" i="1"/>
  <c r="V21" i="1"/>
  <c r="W21" i="1"/>
  <c r="V22" i="1"/>
  <c r="W22" i="1"/>
  <c r="V23" i="1"/>
  <c r="W23" i="1"/>
  <c r="W28" i="1"/>
  <c r="V32" i="1"/>
  <c r="W32" i="1"/>
  <c r="V33" i="1"/>
  <c r="W33" i="1"/>
  <c r="V34" i="1" l="1"/>
  <c r="V15" i="1"/>
  <c r="W34" i="1"/>
  <c r="W24" i="1"/>
  <c r="Y24" i="1"/>
  <c r="Y34" i="1"/>
  <c r="V24" i="1"/>
  <c r="W15" i="1"/>
  <c r="W26" i="1" s="1"/>
  <c r="W29" i="1" s="1"/>
  <c r="X34" i="1"/>
  <c r="Y15" i="1"/>
  <c r="X15" i="1"/>
  <c r="X24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B33" i="1"/>
  <c r="B34" i="1" s="1"/>
  <c r="C33" i="1"/>
  <c r="D33" i="1"/>
  <c r="E33" i="1"/>
  <c r="F33" i="1"/>
  <c r="F34" i="1" s="1"/>
  <c r="G33" i="1"/>
  <c r="H33" i="1"/>
  <c r="I33" i="1"/>
  <c r="J33" i="1"/>
  <c r="J34" i="1" s="1"/>
  <c r="K33" i="1"/>
  <c r="L33" i="1"/>
  <c r="M33" i="1"/>
  <c r="N33" i="1"/>
  <c r="N34" i="1" s="1"/>
  <c r="O33" i="1"/>
  <c r="P33" i="1"/>
  <c r="Q33" i="1"/>
  <c r="R33" i="1"/>
  <c r="R34" i="1" s="1"/>
  <c r="S33" i="1"/>
  <c r="T33" i="1"/>
  <c r="T34" i="1" s="1"/>
  <c r="U33" i="1"/>
  <c r="Y36" i="1" l="1"/>
  <c r="V26" i="1"/>
  <c r="P34" i="1"/>
  <c r="L34" i="1"/>
  <c r="D34" i="1"/>
  <c r="X26" i="1"/>
  <c r="H34" i="1"/>
  <c r="Y26" i="1"/>
  <c r="Y29" i="1" s="1"/>
  <c r="S34" i="1"/>
  <c r="O34" i="1"/>
  <c r="K34" i="1"/>
  <c r="G34" i="1"/>
  <c r="AA32" i="1"/>
  <c r="W36" i="1"/>
  <c r="Z33" i="1"/>
  <c r="C34" i="1"/>
  <c r="Z32" i="1"/>
  <c r="U34" i="1"/>
  <c r="Q34" i="1"/>
  <c r="M34" i="1"/>
  <c r="I34" i="1"/>
  <c r="AA33" i="1"/>
  <c r="E34" i="1"/>
  <c r="Z34" i="1" l="1"/>
  <c r="AA34" i="1"/>
  <c r="T14" i="1"/>
  <c r="U14" i="1"/>
  <c r="B5" i="1" l="1"/>
  <c r="D5" i="1"/>
  <c r="F5" i="1"/>
  <c r="H5" i="1"/>
  <c r="J5" i="1"/>
  <c r="L5" i="1"/>
  <c r="C6" i="1"/>
  <c r="E6" i="1"/>
  <c r="G6" i="1"/>
  <c r="I6" i="1"/>
  <c r="I8" i="1" s="1"/>
  <c r="K6" i="1"/>
  <c r="M6" i="1"/>
  <c r="C7" i="1"/>
  <c r="E7" i="1"/>
  <c r="G7" i="1"/>
  <c r="I7" i="1"/>
  <c r="K7" i="1"/>
  <c r="M7" i="1"/>
  <c r="B11" i="1"/>
  <c r="C11" i="1"/>
  <c r="D11" i="1"/>
  <c r="E11" i="1"/>
  <c r="F11" i="1"/>
  <c r="G11" i="1"/>
  <c r="H11" i="1"/>
  <c r="I11" i="1"/>
  <c r="J11" i="1"/>
  <c r="K11" i="1"/>
  <c r="L11" i="1"/>
  <c r="M11" i="1"/>
  <c r="B12" i="1"/>
  <c r="C12" i="1"/>
  <c r="D12" i="1"/>
  <c r="E12" i="1"/>
  <c r="F12" i="1"/>
  <c r="G12" i="1"/>
  <c r="H12" i="1"/>
  <c r="I12" i="1"/>
  <c r="J12" i="1"/>
  <c r="K12" i="1"/>
  <c r="L12" i="1"/>
  <c r="M12" i="1"/>
  <c r="B13" i="1"/>
  <c r="C13" i="1"/>
  <c r="D13" i="1"/>
  <c r="E13" i="1"/>
  <c r="F13" i="1"/>
  <c r="G13" i="1"/>
  <c r="H13" i="1"/>
  <c r="I13" i="1"/>
  <c r="J13" i="1"/>
  <c r="K13" i="1"/>
  <c r="L13" i="1"/>
  <c r="M13" i="1"/>
  <c r="B14" i="1"/>
  <c r="C14" i="1"/>
  <c r="C15" i="1" s="1"/>
  <c r="D14" i="1"/>
  <c r="E14" i="1"/>
  <c r="F14" i="1"/>
  <c r="G14" i="1"/>
  <c r="H14" i="1"/>
  <c r="I14" i="1"/>
  <c r="J14" i="1"/>
  <c r="K14" i="1"/>
  <c r="K15" i="1" s="1"/>
  <c r="L14" i="1"/>
  <c r="M14" i="1"/>
  <c r="B15" i="1"/>
  <c r="B18" i="1"/>
  <c r="C18" i="1"/>
  <c r="D18" i="1"/>
  <c r="E18" i="1"/>
  <c r="F18" i="1"/>
  <c r="G18" i="1"/>
  <c r="H18" i="1"/>
  <c r="I18" i="1"/>
  <c r="J18" i="1"/>
  <c r="K18" i="1"/>
  <c r="L18" i="1"/>
  <c r="M18" i="1"/>
  <c r="B19" i="1"/>
  <c r="C19" i="1"/>
  <c r="D19" i="1"/>
  <c r="E19" i="1"/>
  <c r="F19" i="1"/>
  <c r="G19" i="1"/>
  <c r="H19" i="1"/>
  <c r="I19" i="1"/>
  <c r="J19" i="1"/>
  <c r="K19" i="1"/>
  <c r="L19" i="1"/>
  <c r="M19" i="1"/>
  <c r="B20" i="1"/>
  <c r="C20" i="1"/>
  <c r="D20" i="1"/>
  <c r="E20" i="1"/>
  <c r="F20" i="1"/>
  <c r="G20" i="1"/>
  <c r="H20" i="1"/>
  <c r="I20" i="1"/>
  <c r="J20" i="1"/>
  <c r="K20" i="1"/>
  <c r="L20" i="1"/>
  <c r="M20" i="1"/>
  <c r="B21" i="1"/>
  <c r="C21" i="1"/>
  <c r="D21" i="1"/>
  <c r="E21" i="1"/>
  <c r="F21" i="1"/>
  <c r="G21" i="1"/>
  <c r="H21" i="1"/>
  <c r="I21" i="1"/>
  <c r="J21" i="1"/>
  <c r="K21" i="1"/>
  <c r="L21" i="1"/>
  <c r="M21" i="1"/>
  <c r="B22" i="1"/>
  <c r="C22" i="1"/>
  <c r="D22" i="1"/>
  <c r="E22" i="1"/>
  <c r="F22" i="1"/>
  <c r="G22" i="1"/>
  <c r="H22" i="1"/>
  <c r="I22" i="1"/>
  <c r="J22" i="1"/>
  <c r="K22" i="1"/>
  <c r="L22" i="1"/>
  <c r="M22" i="1"/>
  <c r="B23" i="1"/>
  <c r="C23" i="1"/>
  <c r="D23" i="1"/>
  <c r="E23" i="1"/>
  <c r="F23" i="1"/>
  <c r="G23" i="1"/>
  <c r="H23" i="1"/>
  <c r="I23" i="1"/>
  <c r="J23" i="1"/>
  <c r="J24" i="1" s="1"/>
  <c r="K23" i="1"/>
  <c r="K24" i="1" s="1"/>
  <c r="L23" i="1"/>
  <c r="M23" i="1"/>
  <c r="B24" i="1"/>
  <c r="C24" i="1"/>
  <c r="D24" i="1"/>
  <c r="E24" i="1"/>
  <c r="F24" i="1"/>
  <c r="G24" i="1"/>
  <c r="H24" i="1"/>
  <c r="I24" i="1"/>
  <c r="C28" i="1"/>
  <c r="E28" i="1"/>
  <c r="G28" i="1"/>
  <c r="I28" i="1"/>
  <c r="K28" i="1"/>
  <c r="M28" i="1"/>
  <c r="M8" i="1" l="1"/>
  <c r="K8" i="1"/>
  <c r="K36" i="1" s="1"/>
  <c r="I15" i="1"/>
  <c r="I26" i="1" s="1"/>
  <c r="I29" i="1" s="1"/>
  <c r="C8" i="1"/>
  <c r="C36" i="1" s="1"/>
  <c r="M24" i="1"/>
  <c r="G15" i="1"/>
  <c r="L24" i="1"/>
  <c r="E15" i="1"/>
  <c r="E26" i="1" s="1"/>
  <c r="E29" i="1" s="1"/>
  <c r="M15" i="1"/>
  <c r="B26" i="1"/>
  <c r="J15" i="1"/>
  <c r="J26" i="1" s="1"/>
  <c r="F15" i="1"/>
  <c r="F26" i="1" s="1"/>
  <c r="H15" i="1"/>
  <c r="H26" i="1" s="1"/>
  <c r="D15" i="1"/>
  <c r="D26" i="1" s="1"/>
  <c r="G8" i="1"/>
  <c r="L15" i="1"/>
  <c r="C26" i="1"/>
  <c r="C29" i="1" s="1"/>
  <c r="E8" i="1"/>
  <c r="K26" i="1"/>
  <c r="K29" i="1" s="1"/>
  <c r="R14" i="1"/>
  <c r="S14" i="1"/>
  <c r="I36" i="1" l="1"/>
  <c r="L26" i="1"/>
  <c r="M26" i="1"/>
  <c r="M29" i="1" s="1"/>
  <c r="M36" i="1"/>
  <c r="G36" i="1"/>
  <c r="G26" i="1"/>
  <c r="G29" i="1" s="1"/>
  <c r="E36" i="1"/>
  <c r="P14" i="1"/>
  <c r="Q14" i="1"/>
  <c r="Z14" i="6" l="1"/>
  <c r="Z14" i="13"/>
  <c r="N14" i="1" l="1"/>
  <c r="O14" i="1"/>
  <c r="E35" i="2" l="1"/>
  <c r="Z33" i="18"/>
  <c r="Z12" i="16" l="1"/>
  <c r="M35" i="15" l="1"/>
  <c r="M35" i="14"/>
  <c r="M35" i="13"/>
  <c r="M35" i="18"/>
  <c r="M35" i="12"/>
  <c r="M35" i="11"/>
  <c r="M35" i="10"/>
  <c r="M35" i="9"/>
  <c r="M35" i="8"/>
  <c r="M35" i="7"/>
  <c r="M35" i="6"/>
  <c r="M35" i="5"/>
  <c r="M35" i="4"/>
  <c r="M35" i="2"/>
  <c r="M35" i="3"/>
  <c r="M35" i="16"/>
  <c r="L35" i="15"/>
  <c r="L35" i="14"/>
  <c r="L35" i="13"/>
  <c r="L35" i="18"/>
  <c r="L35" i="12"/>
  <c r="L35" i="11"/>
  <c r="L35" i="10"/>
  <c r="L35" i="9"/>
  <c r="L35" i="8"/>
  <c r="L35" i="7"/>
  <c r="L35" i="6"/>
  <c r="L35" i="5"/>
  <c r="L35" i="4"/>
  <c r="L35" i="2"/>
  <c r="L35" i="3"/>
  <c r="L35" i="16"/>
  <c r="K35" i="15"/>
  <c r="K35" i="14"/>
  <c r="K35" i="13"/>
  <c r="K35" i="18"/>
  <c r="K35" i="12"/>
  <c r="K35" i="11"/>
  <c r="K35" i="10"/>
  <c r="K35" i="9"/>
  <c r="K35" i="8"/>
  <c r="K35" i="7"/>
  <c r="K35" i="6"/>
  <c r="K35" i="5"/>
  <c r="K35" i="4"/>
  <c r="K35" i="2"/>
  <c r="K35" i="3"/>
  <c r="K35" i="16"/>
  <c r="J35" i="15"/>
  <c r="J35" i="14"/>
  <c r="J35" i="13"/>
  <c r="J35" i="18"/>
  <c r="J35" i="12"/>
  <c r="J35" i="11"/>
  <c r="J35" i="10"/>
  <c r="J35" i="9"/>
  <c r="J35" i="8"/>
  <c r="J35" i="7"/>
  <c r="J35" i="6"/>
  <c r="J35" i="5"/>
  <c r="J35" i="4"/>
  <c r="J35" i="2"/>
  <c r="J35" i="3"/>
  <c r="J35" i="16"/>
  <c r="I35" i="15"/>
  <c r="I35" i="14"/>
  <c r="I35" i="13"/>
  <c r="I35" i="18"/>
  <c r="I35" i="12"/>
  <c r="I35" i="11"/>
  <c r="I35" i="10"/>
  <c r="I35" i="9"/>
  <c r="I35" i="8"/>
  <c r="I35" i="7"/>
  <c r="I35" i="6"/>
  <c r="I35" i="5"/>
  <c r="I35" i="4"/>
  <c r="I35" i="2"/>
  <c r="I35" i="3"/>
  <c r="I35" i="16"/>
  <c r="H35" i="15"/>
  <c r="H35" i="14"/>
  <c r="H35" i="13"/>
  <c r="H35" i="18"/>
  <c r="H35" i="12"/>
  <c r="H35" i="11"/>
  <c r="H35" i="10"/>
  <c r="H35" i="9"/>
  <c r="H35" i="8"/>
  <c r="H35" i="7"/>
  <c r="H35" i="6"/>
  <c r="H35" i="5"/>
  <c r="H35" i="4"/>
  <c r="H35" i="2"/>
  <c r="H35" i="3"/>
  <c r="H35" i="16"/>
  <c r="G35" i="15"/>
  <c r="G35" i="14"/>
  <c r="G35" i="13"/>
  <c r="G35" i="18"/>
  <c r="G35" i="12"/>
  <c r="G35" i="11"/>
  <c r="G35" i="10"/>
  <c r="G35" i="9"/>
  <c r="G35" i="8"/>
  <c r="G35" i="7"/>
  <c r="G35" i="6"/>
  <c r="G35" i="5"/>
  <c r="G35" i="4"/>
  <c r="G35" i="2"/>
  <c r="G35" i="3"/>
  <c r="G35" i="16"/>
  <c r="F35" i="15"/>
  <c r="F35" i="14"/>
  <c r="F35" i="13"/>
  <c r="F35" i="18"/>
  <c r="F35" i="12"/>
  <c r="F35" i="11"/>
  <c r="F35" i="10"/>
  <c r="F35" i="9"/>
  <c r="F35" i="8"/>
  <c r="F35" i="7"/>
  <c r="F35" i="6"/>
  <c r="F35" i="5"/>
  <c r="F35" i="4"/>
  <c r="F35" i="2"/>
  <c r="F35" i="3"/>
  <c r="F35" i="16"/>
  <c r="E35" i="15"/>
  <c r="E35" i="14"/>
  <c r="E35" i="13"/>
  <c r="E35" i="18"/>
  <c r="E35" i="12"/>
  <c r="E35" i="11"/>
  <c r="E35" i="10"/>
  <c r="E35" i="9"/>
  <c r="E35" i="8"/>
  <c r="E35" i="7"/>
  <c r="E35" i="6"/>
  <c r="E35" i="5"/>
  <c r="E35" i="4"/>
  <c r="E35" i="3"/>
  <c r="E35" i="16"/>
  <c r="D35" i="15"/>
  <c r="D35" i="14"/>
  <c r="D35" i="13"/>
  <c r="D35" i="18"/>
  <c r="D35" i="12"/>
  <c r="D35" i="11"/>
  <c r="D35" i="10"/>
  <c r="D35" i="9"/>
  <c r="D35" i="8"/>
  <c r="D35" i="7"/>
  <c r="D35" i="6"/>
  <c r="D35" i="5"/>
  <c r="D35" i="4"/>
  <c r="D35" i="2"/>
  <c r="D35" i="3"/>
  <c r="D35" i="16"/>
  <c r="C35" i="15"/>
  <c r="C35" i="14"/>
  <c r="C35" i="13"/>
  <c r="C35" i="18"/>
  <c r="C35" i="12"/>
  <c r="C35" i="11"/>
  <c r="C35" i="10"/>
  <c r="C35" i="9"/>
  <c r="C35" i="8"/>
  <c r="C35" i="7"/>
  <c r="C35" i="6"/>
  <c r="C35" i="5"/>
  <c r="C35" i="4"/>
  <c r="C35" i="2"/>
  <c r="C35" i="3"/>
  <c r="C35" i="16"/>
  <c r="B35" i="15"/>
  <c r="B35" i="14"/>
  <c r="B35" i="13"/>
  <c r="B35" i="18"/>
  <c r="B35" i="12"/>
  <c r="B35" i="11"/>
  <c r="B35" i="10"/>
  <c r="B35" i="9"/>
  <c r="B35" i="8"/>
  <c r="B35" i="7"/>
  <c r="B35" i="6"/>
  <c r="B35" i="5"/>
  <c r="B35" i="4"/>
  <c r="B35" i="2"/>
  <c r="B35" i="3"/>
  <c r="B35" i="16"/>
  <c r="Y9" i="7"/>
  <c r="Y9" i="12"/>
  <c r="X35" i="15"/>
  <c r="Y35" i="15"/>
  <c r="S25" i="15"/>
  <c r="Q11" i="1"/>
  <c r="C16" i="15"/>
  <c r="C16" i="14"/>
  <c r="C16" i="13"/>
  <c r="C16" i="18"/>
  <c r="C16" i="12"/>
  <c r="C16" i="11"/>
  <c r="C16" i="10"/>
  <c r="C16" i="9"/>
  <c r="C16" i="8"/>
  <c r="C16" i="7"/>
  <c r="C16" i="6"/>
  <c r="C16" i="5"/>
  <c r="C16" i="4"/>
  <c r="C16" i="2"/>
  <c r="C16" i="3"/>
  <c r="C16" i="16"/>
  <c r="Y35" i="14"/>
  <c r="Y35" i="13"/>
  <c r="Y35" i="18"/>
  <c r="Y35" i="12"/>
  <c r="Y35" i="11"/>
  <c r="Y35" i="10"/>
  <c r="Y35" i="9"/>
  <c r="Y35" i="8"/>
  <c r="Y35" i="7"/>
  <c r="Y35" i="6"/>
  <c r="Y35" i="5"/>
  <c r="Y35" i="4"/>
  <c r="Y35" i="2"/>
  <c r="Y35" i="3"/>
  <c r="Y35" i="16"/>
  <c r="X35" i="14"/>
  <c r="X35" i="13"/>
  <c r="X35" i="18"/>
  <c r="X35" i="12"/>
  <c r="X35" i="11"/>
  <c r="X35" i="10"/>
  <c r="X35" i="9"/>
  <c r="X35" i="8"/>
  <c r="X35" i="7"/>
  <c r="X35" i="6"/>
  <c r="X35" i="5"/>
  <c r="X35" i="4"/>
  <c r="X35" i="2"/>
  <c r="X35" i="3"/>
  <c r="X35" i="16"/>
  <c r="W35" i="15"/>
  <c r="W35" i="14"/>
  <c r="W35" i="13"/>
  <c r="W35" i="18"/>
  <c r="W35" i="12"/>
  <c r="W35" i="11"/>
  <c r="W35" i="10"/>
  <c r="W35" i="9"/>
  <c r="W35" i="8"/>
  <c r="W35" i="7"/>
  <c r="W35" i="6"/>
  <c r="W35" i="5"/>
  <c r="W35" i="4"/>
  <c r="W35" i="2"/>
  <c r="W35" i="3"/>
  <c r="W35" i="16"/>
  <c r="V35" i="15"/>
  <c r="V35" i="14"/>
  <c r="V35" i="13"/>
  <c r="V35" i="18"/>
  <c r="V35" i="12"/>
  <c r="V35" i="11"/>
  <c r="V35" i="10"/>
  <c r="V35" i="9"/>
  <c r="V35" i="8"/>
  <c r="V35" i="7"/>
  <c r="V35" i="6"/>
  <c r="V35" i="5"/>
  <c r="V35" i="4"/>
  <c r="V35" i="2"/>
  <c r="V35" i="3"/>
  <c r="V35" i="16"/>
  <c r="U35" i="15"/>
  <c r="U35" i="14"/>
  <c r="U35" i="13"/>
  <c r="U35" i="18"/>
  <c r="U35" i="12"/>
  <c r="U35" i="11"/>
  <c r="U35" i="10"/>
  <c r="U35" i="9"/>
  <c r="U35" i="8"/>
  <c r="U35" i="7"/>
  <c r="U35" i="6"/>
  <c r="U35" i="5"/>
  <c r="U35" i="4"/>
  <c r="U35" i="2"/>
  <c r="U35" i="3"/>
  <c r="U35" i="16"/>
  <c r="T35" i="15"/>
  <c r="T35" i="14"/>
  <c r="T35" i="13"/>
  <c r="T35" i="18"/>
  <c r="T35" i="12"/>
  <c r="T35" i="11"/>
  <c r="T35" i="10"/>
  <c r="T35" i="9"/>
  <c r="T35" i="8"/>
  <c r="T35" i="7"/>
  <c r="T35" i="6"/>
  <c r="T35" i="5"/>
  <c r="T35" i="4"/>
  <c r="T35" i="2"/>
  <c r="T35" i="3"/>
  <c r="T35" i="16"/>
  <c r="S35" i="15"/>
  <c r="S35" i="14"/>
  <c r="S35" i="13"/>
  <c r="S35" i="18"/>
  <c r="S35" i="12"/>
  <c r="S35" i="11"/>
  <c r="S35" i="10"/>
  <c r="S35" i="9"/>
  <c r="S35" i="8"/>
  <c r="S35" i="7"/>
  <c r="S35" i="6"/>
  <c r="S35" i="5"/>
  <c r="S35" i="4"/>
  <c r="S35" i="2"/>
  <c r="S35" i="3"/>
  <c r="S35" i="16"/>
  <c r="R35" i="15"/>
  <c r="R35" i="14"/>
  <c r="R35" i="13"/>
  <c r="R35" i="18"/>
  <c r="R35" i="12"/>
  <c r="R35" i="11"/>
  <c r="R35" i="10"/>
  <c r="R35" i="9"/>
  <c r="R35" i="8"/>
  <c r="R35" i="7"/>
  <c r="R35" i="6"/>
  <c r="R35" i="5"/>
  <c r="R35" i="4"/>
  <c r="R35" i="2"/>
  <c r="R35" i="3"/>
  <c r="R35" i="16"/>
  <c r="Q35" i="15"/>
  <c r="Q35" i="14"/>
  <c r="Q35" i="13"/>
  <c r="Q35" i="18"/>
  <c r="Q35" i="12"/>
  <c r="Q35" i="11"/>
  <c r="Q35" i="10"/>
  <c r="Q35" i="9"/>
  <c r="Q35" i="8"/>
  <c r="Q35" i="7"/>
  <c r="Q35" i="6"/>
  <c r="Q35" i="5"/>
  <c r="Q35" i="4"/>
  <c r="Q35" i="2"/>
  <c r="Q35" i="3"/>
  <c r="Q35" i="16"/>
  <c r="P35" i="15"/>
  <c r="P35" i="14"/>
  <c r="P35" i="13"/>
  <c r="P35" i="18"/>
  <c r="P35" i="12"/>
  <c r="P35" i="11"/>
  <c r="P35" i="10"/>
  <c r="P35" i="9"/>
  <c r="P35" i="8"/>
  <c r="P35" i="7"/>
  <c r="P35" i="6"/>
  <c r="P35" i="5"/>
  <c r="P35" i="4"/>
  <c r="P35" i="2"/>
  <c r="P35" i="3"/>
  <c r="P35" i="16"/>
  <c r="O35" i="15"/>
  <c r="O35" i="14"/>
  <c r="O35" i="13"/>
  <c r="O35" i="18"/>
  <c r="O35" i="12"/>
  <c r="O35" i="11"/>
  <c r="O35" i="10"/>
  <c r="O35" i="9"/>
  <c r="O35" i="8"/>
  <c r="O35" i="7"/>
  <c r="O35" i="6"/>
  <c r="O35" i="5"/>
  <c r="O35" i="4"/>
  <c r="O35" i="2"/>
  <c r="O35" i="3"/>
  <c r="O35" i="16"/>
  <c r="N35" i="15"/>
  <c r="N35" i="14"/>
  <c r="N35" i="13"/>
  <c r="N35" i="18"/>
  <c r="N35" i="12"/>
  <c r="N35" i="11"/>
  <c r="N35" i="10"/>
  <c r="N35" i="9"/>
  <c r="N35" i="8"/>
  <c r="N35" i="7"/>
  <c r="N35" i="6"/>
  <c r="N35" i="5"/>
  <c r="N35" i="4"/>
  <c r="N35" i="2"/>
  <c r="N35" i="3"/>
  <c r="N35" i="16"/>
  <c r="AA34" i="15"/>
  <c r="Z34" i="15"/>
  <c r="AA33" i="15"/>
  <c r="Z33" i="15"/>
  <c r="AA34" i="14"/>
  <c r="Z34" i="14"/>
  <c r="AA33" i="14"/>
  <c r="Z33" i="14"/>
  <c r="AA34" i="13"/>
  <c r="Z34" i="13"/>
  <c r="AA33" i="13"/>
  <c r="Z33" i="13"/>
  <c r="AA34" i="18"/>
  <c r="Z34" i="18"/>
  <c r="AA33" i="18"/>
  <c r="AA34" i="12"/>
  <c r="Z34" i="12"/>
  <c r="AA33" i="12"/>
  <c r="Z33" i="12"/>
  <c r="AA34" i="11"/>
  <c r="Z34" i="11"/>
  <c r="AA33" i="11"/>
  <c r="Z33" i="11"/>
  <c r="AA34" i="10"/>
  <c r="Z34" i="10"/>
  <c r="AA33" i="10"/>
  <c r="Z33" i="10"/>
  <c r="AA34" i="9"/>
  <c r="Z34" i="9"/>
  <c r="AA33" i="9"/>
  <c r="Z33" i="9"/>
  <c r="AA34" i="8"/>
  <c r="Z34" i="8"/>
  <c r="AA33" i="8"/>
  <c r="Z33" i="8"/>
  <c r="AA34" i="7"/>
  <c r="Z34" i="7"/>
  <c r="AA33" i="7"/>
  <c r="Z33" i="7"/>
  <c r="AA34" i="6"/>
  <c r="Z34" i="6"/>
  <c r="AA33" i="6"/>
  <c r="Z33" i="6"/>
  <c r="AA34" i="5"/>
  <c r="Z34" i="5"/>
  <c r="AA33" i="5"/>
  <c r="Z33" i="5"/>
  <c r="AA34" i="4"/>
  <c r="Z34" i="4"/>
  <c r="AA33" i="4"/>
  <c r="Z33" i="4"/>
  <c r="AA34" i="2"/>
  <c r="Z34" i="2"/>
  <c r="AA33" i="2"/>
  <c r="Z33" i="2"/>
  <c r="AA34" i="3"/>
  <c r="Z34" i="3"/>
  <c r="AA33" i="3"/>
  <c r="Z33" i="3"/>
  <c r="AA34" i="16"/>
  <c r="Z34" i="16"/>
  <c r="AA33" i="16"/>
  <c r="Z33" i="16"/>
  <c r="AA13" i="15"/>
  <c r="AA14" i="15"/>
  <c r="AA15" i="15"/>
  <c r="AA13" i="14"/>
  <c r="AA14" i="14"/>
  <c r="AA15" i="14"/>
  <c r="AA13" i="13"/>
  <c r="AA14" i="13"/>
  <c r="AA15" i="13"/>
  <c r="AA13" i="18"/>
  <c r="AA14" i="18"/>
  <c r="AA15" i="18"/>
  <c r="AA13" i="12"/>
  <c r="AA14" i="12"/>
  <c r="AA15" i="12"/>
  <c r="AA13" i="11"/>
  <c r="AA14" i="11"/>
  <c r="AA15" i="11"/>
  <c r="AA13" i="10"/>
  <c r="AA14" i="10"/>
  <c r="AA15" i="10"/>
  <c r="AA13" i="9"/>
  <c r="AA14" i="9"/>
  <c r="AA15" i="9"/>
  <c r="AA13" i="8"/>
  <c r="AA14" i="8"/>
  <c r="AA15" i="8"/>
  <c r="AA13" i="7"/>
  <c r="AA14" i="7"/>
  <c r="AA15" i="7"/>
  <c r="AA13" i="6"/>
  <c r="AA14" i="6"/>
  <c r="AA15" i="6"/>
  <c r="AA13" i="5"/>
  <c r="AA14" i="5"/>
  <c r="AA15" i="5"/>
  <c r="AA13" i="4"/>
  <c r="AA14" i="4"/>
  <c r="AA15" i="4"/>
  <c r="AA13" i="2"/>
  <c r="AA14" i="2"/>
  <c r="AA15" i="2"/>
  <c r="AA13" i="3"/>
  <c r="AA14" i="3"/>
  <c r="AA15" i="3"/>
  <c r="AA13" i="16"/>
  <c r="AA14" i="16"/>
  <c r="AA15" i="16"/>
  <c r="Z13" i="15"/>
  <c r="Z14" i="15"/>
  <c r="Z15" i="15"/>
  <c r="Z13" i="14"/>
  <c r="Z14" i="14"/>
  <c r="Z15" i="14"/>
  <c r="Z13" i="13"/>
  <c r="Z15" i="13"/>
  <c r="Z13" i="18"/>
  <c r="Z14" i="18"/>
  <c r="Z15" i="18"/>
  <c r="Z13" i="12"/>
  <c r="Z14" i="12"/>
  <c r="Z15" i="12"/>
  <c r="Z13" i="11"/>
  <c r="Z14" i="11"/>
  <c r="Z15" i="11"/>
  <c r="Z13" i="10"/>
  <c r="Z14" i="10"/>
  <c r="Z15" i="10"/>
  <c r="Z13" i="9"/>
  <c r="Z14" i="9"/>
  <c r="Z15" i="9"/>
  <c r="Z13" i="8"/>
  <c r="Z14" i="8"/>
  <c r="Z15" i="8"/>
  <c r="Z13" i="7"/>
  <c r="Z14" i="7"/>
  <c r="Z15" i="7"/>
  <c r="Z13" i="6"/>
  <c r="Z15" i="6"/>
  <c r="Z13" i="5"/>
  <c r="Z14" i="5"/>
  <c r="Z15" i="5"/>
  <c r="Z13" i="4"/>
  <c r="Z14" i="4"/>
  <c r="Z15" i="4"/>
  <c r="Z13" i="2"/>
  <c r="Z14" i="2"/>
  <c r="Z15" i="2"/>
  <c r="Z13" i="3"/>
  <c r="Z14" i="3"/>
  <c r="Z15" i="3"/>
  <c r="Z13" i="16"/>
  <c r="Z14" i="16"/>
  <c r="Z15" i="16"/>
  <c r="N13" i="1"/>
  <c r="O13" i="1"/>
  <c r="P13" i="1"/>
  <c r="Q13" i="1"/>
  <c r="R13" i="1"/>
  <c r="S13" i="1"/>
  <c r="T13" i="1"/>
  <c r="U13" i="1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AA35" i="18" l="1"/>
  <c r="AA35" i="13"/>
  <c r="AA35" i="14"/>
  <c r="AA35" i="15"/>
  <c r="AA35" i="10"/>
  <c r="AA35" i="16"/>
  <c r="Z35" i="16"/>
  <c r="Z35" i="3"/>
  <c r="Z35" i="8"/>
  <c r="Z35" i="18"/>
  <c r="Z35" i="13"/>
  <c r="Z35" i="14"/>
  <c r="Z35" i="15"/>
  <c r="AA35" i="3"/>
  <c r="AA35" i="2"/>
  <c r="Z35" i="2"/>
  <c r="AA35" i="4"/>
  <c r="Z35" i="4"/>
  <c r="AA35" i="5"/>
  <c r="Z35" i="5"/>
  <c r="AA35" i="6"/>
  <c r="Z35" i="6"/>
  <c r="AA35" i="7"/>
  <c r="Z35" i="7"/>
  <c r="AA35" i="8"/>
  <c r="AA35" i="9"/>
  <c r="Z35" i="9"/>
  <c r="Z35" i="10"/>
  <c r="AA35" i="11"/>
  <c r="Z35" i="11"/>
  <c r="AA35" i="12"/>
  <c r="Z35" i="12"/>
  <c r="Z13" i="1"/>
  <c r="AA13" i="1"/>
  <c r="L16" i="12"/>
  <c r="M16" i="12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Y25" i="16"/>
  <c r="D16" i="3" l="1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O28" i="1"/>
  <c r="Q28" i="1"/>
  <c r="S28" i="1"/>
  <c r="U28" i="1"/>
  <c r="Z24" i="15"/>
  <c r="AA24" i="15"/>
  <c r="Z24" i="14"/>
  <c r="AA24" i="14"/>
  <c r="Z24" i="13"/>
  <c r="AA24" i="13"/>
  <c r="Z24" i="18"/>
  <c r="AA24" i="18"/>
  <c r="Z24" i="12"/>
  <c r="AA24" i="12"/>
  <c r="Z24" i="11"/>
  <c r="AA24" i="11"/>
  <c r="Z24" i="10"/>
  <c r="AA24" i="10"/>
  <c r="Z24" i="9"/>
  <c r="AA24" i="9"/>
  <c r="Z24" i="8"/>
  <c r="AA24" i="8"/>
  <c r="Z24" i="7"/>
  <c r="AA24" i="7"/>
  <c r="Z24" i="6"/>
  <c r="AA24" i="6"/>
  <c r="Z24" i="5"/>
  <c r="AA24" i="5"/>
  <c r="Z24" i="4"/>
  <c r="AA24" i="4"/>
  <c r="Z24" i="2"/>
  <c r="AA24" i="2"/>
  <c r="Z24" i="3"/>
  <c r="AA24" i="3"/>
  <c r="Z24" i="16"/>
  <c r="AA24" i="16"/>
  <c r="N23" i="1"/>
  <c r="O23" i="1"/>
  <c r="P23" i="1"/>
  <c r="Q23" i="1"/>
  <c r="R23" i="1"/>
  <c r="S23" i="1"/>
  <c r="T23" i="1"/>
  <c r="U23" i="1"/>
  <c r="Z23" i="1" l="1"/>
  <c r="AA23" i="1"/>
  <c r="H16" i="15"/>
  <c r="H16" i="14"/>
  <c r="H16" i="13"/>
  <c r="H16" i="18"/>
  <c r="H16" i="12"/>
  <c r="H16" i="11"/>
  <c r="H16" i="10"/>
  <c r="H16" i="9"/>
  <c r="H16" i="8"/>
  <c r="H16" i="7"/>
  <c r="H16" i="6"/>
  <c r="H16" i="5"/>
  <c r="H16" i="4"/>
  <c r="H16" i="2"/>
  <c r="H16" i="16"/>
  <c r="G9" i="15"/>
  <c r="I9" i="15"/>
  <c r="G9" i="2"/>
  <c r="I9" i="2"/>
  <c r="G9" i="4"/>
  <c r="I9" i="4"/>
  <c r="G9" i="5"/>
  <c r="I9" i="5"/>
  <c r="G9" i="6"/>
  <c r="I9" i="6"/>
  <c r="G9" i="7"/>
  <c r="I9" i="7"/>
  <c r="G9" i="8"/>
  <c r="I9" i="8"/>
  <c r="G9" i="9"/>
  <c r="I9" i="9"/>
  <c r="G9" i="10"/>
  <c r="I9" i="10"/>
  <c r="G9" i="11"/>
  <c r="I9" i="11"/>
  <c r="G9" i="12"/>
  <c r="I9" i="12"/>
  <c r="G9" i="18"/>
  <c r="I9" i="18"/>
  <c r="G9" i="13"/>
  <c r="I9" i="13"/>
  <c r="G9" i="14"/>
  <c r="I9" i="14"/>
  <c r="E9" i="15"/>
  <c r="E9" i="2"/>
  <c r="E9" i="4"/>
  <c r="E9" i="5"/>
  <c r="E9" i="6"/>
  <c r="E9" i="7"/>
  <c r="E9" i="8"/>
  <c r="E9" i="9"/>
  <c r="E9" i="10"/>
  <c r="E9" i="11"/>
  <c r="E9" i="12"/>
  <c r="E9" i="18"/>
  <c r="E9" i="13"/>
  <c r="E9" i="14"/>
  <c r="K9" i="15"/>
  <c r="M9" i="15"/>
  <c r="O9" i="15"/>
  <c r="Q9" i="15"/>
  <c r="S9" i="15"/>
  <c r="U9" i="15"/>
  <c r="W9" i="15"/>
  <c r="Y9" i="15"/>
  <c r="K9" i="2"/>
  <c r="M9" i="2"/>
  <c r="O9" i="2"/>
  <c r="Q9" i="2"/>
  <c r="S9" i="2"/>
  <c r="U9" i="2"/>
  <c r="W9" i="2"/>
  <c r="Y9" i="2"/>
  <c r="K9" i="4"/>
  <c r="M9" i="4"/>
  <c r="O9" i="4"/>
  <c r="Q9" i="4"/>
  <c r="S9" i="4"/>
  <c r="U9" i="4"/>
  <c r="W9" i="4"/>
  <c r="Y9" i="4"/>
  <c r="K9" i="5"/>
  <c r="M9" i="5"/>
  <c r="O9" i="5"/>
  <c r="Q9" i="5"/>
  <c r="S9" i="5"/>
  <c r="U9" i="5"/>
  <c r="W9" i="5"/>
  <c r="Y9" i="5"/>
  <c r="K9" i="6"/>
  <c r="M9" i="6"/>
  <c r="O9" i="6"/>
  <c r="Q9" i="6"/>
  <c r="S9" i="6"/>
  <c r="U9" i="6"/>
  <c r="W9" i="6"/>
  <c r="Y9" i="6"/>
  <c r="K9" i="7"/>
  <c r="M9" i="7"/>
  <c r="O9" i="7"/>
  <c r="Q9" i="7"/>
  <c r="S9" i="7"/>
  <c r="U9" i="7"/>
  <c r="W9" i="7"/>
  <c r="K9" i="8"/>
  <c r="M9" i="8"/>
  <c r="O9" i="8"/>
  <c r="Q9" i="8"/>
  <c r="S9" i="8"/>
  <c r="U9" i="8"/>
  <c r="W9" i="8"/>
  <c r="Y9" i="8"/>
  <c r="K9" i="9"/>
  <c r="M9" i="9"/>
  <c r="O9" i="9"/>
  <c r="Q9" i="9"/>
  <c r="S9" i="9"/>
  <c r="U9" i="9"/>
  <c r="W9" i="9"/>
  <c r="Y9" i="9"/>
  <c r="K9" i="10"/>
  <c r="M9" i="10"/>
  <c r="O9" i="10"/>
  <c r="Q9" i="10"/>
  <c r="S9" i="10"/>
  <c r="U9" i="10"/>
  <c r="W9" i="10"/>
  <c r="Y9" i="10"/>
  <c r="K9" i="11"/>
  <c r="M9" i="11"/>
  <c r="O9" i="11"/>
  <c r="Q9" i="11"/>
  <c r="S9" i="11"/>
  <c r="U9" i="11"/>
  <c r="W9" i="11"/>
  <c r="Y9" i="11"/>
  <c r="K9" i="12"/>
  <c r="M9" i="12"/>
  <c r="O9" i="12"/>
  <c r="Q9" i="12"/>
  <c r="S9" i="12"/>
  <c r="U9" i="12"/>
  <c r="W9" i="12"/>
  <c r="K9" i="18"/>
  <c r="M9" i="18"/>
  <c r="O9" i="18"/>
  <c r="Q9" i="18"/>
  <c r="S9" i="18"/>
  <c r="U9" i="18"/>
  <c r="W9" i="18"/>
  <c r="Y9" i="18"/>
  <c r="K9" i="13"/>
  <c r="M9" i="13"/>
  <c r="O9" i="13"/>
  <c r="Q9" i="13"/>
  <c r="S9" i="13"/>
  <c r="U9" i="13"/>
  <c r="W9" i="13"/>
  <c r="Y9" i="13"/>
  <c r="K9" i="14"/>
  <c r="M9" i="14"/>
  <c r="O9" i="14"/>
  <c r="Q9" i="14"/>
  <c r="S9" i="14"/>
  <c r="U9" i="14"/>
  <c r="W9" i="14"/>
  <c r="Y9" i="14"/>
  <c r="J16" i="14" l="1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J16" i="18"/>
  <c r="K16" i="18"/>
  <c r="L16" i="18"/>
  <c r="M16" i="18"/>
  <c r="N16" i="18"/>
  <c r="O16" i="18"/>
  <c r="P16" i="18"/>
  <c r="Q16" i="18"/>
  <c r="R16" i="18"/>
  <c r="S16" i="18"/>
  <c r="T16" i="18"/>
  <c r="U16" i="18"/>
  <c r="V16" i="18"/>
  <c r="W16" i="18"/>
  <c r="X16" i="18"/>
  <c r="Y16" i="18"/>
  <c r="J16" i="12"/>
  <c r="K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J16" i="11"/>
  <c r="K16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J16" i="10"/>
  <c r="K16" i="10"/>
  <c r="L16" i="10"/>
  <c r="M16" i="10"/>
  <c r="N16" i="10"/>
  <c r="O16" i="10"/>
  <c r="P16" i="10"/>
  <c r="Q16" i="10"/>
  <c r="R16" i="10"/>
  <c r="S16" i="10"/>
  <c r="T16" i="10"/>
  <c r="U16" i="10"/>
  <c r="V16" i="10"/>
  <c r="W16" i="10"/>
  <c r="X16" i="10"/>
  <c r="Y16" i="10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J16" i="15"/>
  <c r="K16" i="15"/>
  <c r="L16" i="15"/>
  <c r="M16" i="15"/>
  <c r="N16" i="15"/>
  <c r="O16" i="15"/>
  <c r="P16" i="15"/>
  <c r="Q16" i="15"/>
  <c r="R16" i="15"/>
  <c r="S16" i="15"/>
  <c r="T16" i="15"/>
  <c r="U16" i="15"/>
  <c r="V16" i="15"/>
  <c r="W16" i="15"/>
  <c r="X16" i="15"/>
  <c r="Y16" i="15"/>
  <c r="I16" i="14"/>
  <c r="I16" i="13"/>
  <c r="I16" i="18"/>
  <c r="I16" i="12"/>
  <c r="I16" i="11"/>
  <c r="I16" i="10"/>
  <c r="I16" i="9"/>
  <c r="I16" i="8"/>
  <c r="I16" i="7"/>
  <c r="I16" i="6"/>
  <c r="I16" i="5"/>
  <c r="I16" i="4"/>
  <c r="I16" i="2"/>
  <c r="I16" i="15"/>
  <c r="G16" i="14"/>
  <c r="G16" i="13"/>
  <c r="G16" i="18"/>
  <c r="G16" i="12"/>
  <c r="G16" i="11"/>
  <c r="G16" i="10"/>
  <c r="G37" i="10" s="1"/>
  <c r="G16" i="9"/>
  <c r="G16" i="8"/>
  <c r="G16" i="7"/>
  <c r="G16" i="6"/>
  <c r="G16" i="5"/>
  <c r="G16" i="4"/>
  <c r="G16" i="2"/>
  <c r="G16" i="15"/>
  <c r="F16" i="15"/>
  <c r="F16" i="2"/>
  <c r="F16" i="4"/>
  <c r="F16" i="5"/>
  <c r="F16" i="6"/>
  <c r="F16" i="7"/>
  <c r="F16" i="8"/>
  <c r="F16" i="9"/>
  <c r="F16" i="10"/>
  <c r="F16" i="11"/>
  <c r="F16" i="12"/>
  <c r="F16" i="18"/>
  <c r="F16" i="13"/>
  <c r="F16" i="14"/>
  <c r="E16" i="14"/>
  <c r="E16" i="13"/>
  <c r="E16" i="18"/>
  <c r="E16" i="12"/>
  <c r="E16" i="11"/>
  <c r="E16" i="10"/>
  <c r="E16" i="9"/>
  <c r="E16" i="8"/>
  <c r="E16" i="7"/>
  <c r="E16" i="6"/>
  <c r="E16" i="5"/>
  <c r="E16" i="4"/>
  <c r="E16" i="2"/>
  <c r="E16" i="15"/>
  <c r="D16" i="15"/>
  <c r="D16" i="2"/>
  <c r="D16" i="4"/>
  <c r="D16" i="5"/>
  <c r="D16" i="6"/>
  <c r="D16" i="7"/>
  <c r="D16" i="8"/>
  <c r="D16" i="9"/>
  <c r="D16" i="10"/>
  <c r="D16" i="11"/>
  <c r="D16" i="12"/>
  <c r="D16" i="18"/>
  <c r="D16" i="13"/>
  <c r="D16" i="14"/>
  <c r="B16" i="14"/>
  <c r="B16" i="13"/>
  <c r="B16" i="18"/>
  <c r="B16" i="12"/>
  <c r="B16" i="11"/>
  <c r="B16" i="10"/>
  <c r="B16" i="9"/>
  <c r="B16" i="8"/>
  <c r="B16" i="7"/>
  <c r="B16" i="6"/>
  <c r="B16" i="5"/>
  <c r="B16" i="4"/>
  <c r="B16" i="2"/>
  <c r="B16" i="15"/>
  <c r="D25" i="3"/>
  <c r="D27" i="3" s="1"/>
  <c r="E25" i="3"/>
  <c r="F25" i="3"/>
  <c r="F27" i="3" s="1"/>
  <c r="G25" i="3"/>
  <c r="G37" i="3" s="1"/>
  <c r="H25" i="3"/>
  <c r="H27" i="3" s="1"/>
  <c r="I25" i="3"/>
  <c r="J25" i="3"/>
  <c r="K25" i="3"/>
  <c r="D25" i="16"/>
  <c r="E25" i="16"/>
  <c r="F25" i="16"/>
  <c r="G25" i="16"/>
  <c r="H25" i="16"/>
  <c r="H27" i="16" s="1"/>
  <c r="I25" i="16"/>
  <c r="X27" i="3"/>
  <c r="D16" i="16"/>
  <c r="E16" i="16"/>
  <c r="F16" i="16"/>
  <c r="G16" i="16"/>
  <c r="I16" i="16"/>
  <c r="J16" i="16"/>
  <c r="K16" i="16"/>
  <c r="L16" i="16"/>
  <c r="M16" i="16"/>
  <c r="N16" i="16"/>
  <c r="N27" i="16" s="1"/>
  <c r="O16" i="16"/>
  <c r="P16" i="16"/>
  <c r="Q16" i="16"/>
  <c r="R16" i="16"/>
  <c r="R27" i="16" s="1"/>
  <c r="S16" i="16"/>
  <c r="T16" i="16"/>
  <c r="U16" i="16"/>
  <c r="V16" i="16"/>
  <c r="V27" i="16" s="1"/>
  <c r="W16" i="16"/>
  <c r="X16" i="16"/>
  <c r="Y16" i="16"/>
  <c r="E9" i="3"/>
  <c r="G9" i="3"/>
  <c r="I9" i="3"/>
  <c r="K9" i="3"/>
  <c r="M9" i="3"/>
  <c r="M37" i="3" s="1"/>
  <c r="O9" i="3"/>
  <c r="O37" i="3" s="1"/>
  <c r="Q9" i="3"/>
  <c r="Q37" i="3" s="1"/>
  <c r="S9" i="3"/>
  <c r="S37" i="3" s="1"/>
  <c r="U9" i="3"/>
  <c r="U37" i="3" s="1"/>
  <c r="W9" i="3"/>
  <c r="W37" i="3" s="1"/>
  <c r="Y9" i="3"/>
  <c r="Y37" i="3" s="1"/>
  <c r="E9" i="16"/>
  <c r="G9" i="16"/>
  <c r="I9" i="16"/>
  <c r="K9" i="16"/>
  <c r="M9" i="16"/>
  <c r="O9" i="16"/>
  <c r="Q9" i="16"/>
  <c r="S9" i="16"/>
  <c r="U9" i="16"/>
  <c r="W9" i="16"/>
  <c r="Y9" i="16"/>
  <c r="T11" i="1"/>
  <c r="U11" i="1"/>
  <c r="T12" i="1"/>
  <c r="U12" i="1"/>
  <c r="T18" i="1"/>
  <c r="U18" i="1"/>
  <c r="T19" i="1"/>
  <c r="U19" i="1"/>
  <c r="T20" i="1"/>
  <c r="U20" i="1"/>
  <c r="T21" i="1"/>
  <c r="U21" i="1"/>
  <c r="T22" i="1"/>
  <c r="U22" i="1"/>
  <c r="D25" i="15"/>
  <c r="E25" i="15"/>
  <c r="F25" i="15"/>
  <c r="G25" i="15"/>
  <c r="H25" i="15"/>
  <c r="H27" i="15" s="1"/>
  <c r="I25" i="15"/>
  <c r="J25" i="15"/>
  <c r="K25" i="15"/>
  <c r="L25" i="15"/>
  <c r="M25" i="15"/>
  <c r="N25" i="15"/>
  <c r="O25" i="15"/>
  <c r="P25" i="15"/>
  <c r="Q25" i="15"/>
  <c r="R25" i="15"/>
  <c r="T25" i="15"/>
  <c r="U25" i="15"/>
  <c r="V25" i="15"/>
  <c r="W25" i="15"/>
  <c r="X25" i="15"/>
  <c r="Y25" i="15"/>
  <c r="D25" i="14"/>
  <c r="E25" i="14"/>
  <c r="F25" i="14"/>
  <c r="G25" i="14"/>
  <c r="H25" i="14"/>
  <c r="H27" i="14" s="1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D25" i="13"/>
  <c r="E25" i="13"/>
  <c r="F25" i="13"/>
  <c r="G25" i="13"/>
  <c r="H25" i="13"/>
  <c r="H27" i="13" s="1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D25" i="18"/>
  <c r="E25" i="18"/>
  <c r="F25" i="18"/>
  <c r="G25" i="18"/>
  <c r="H25" i="18"/>
  <c r="H27" i="18" s="1"/>
  <c r="I25" i="18"/>
  <c r="J25" i="18"/>
  <c r="K25" i="18"/>
  <c r="L25" i="18"/>
  <c r="M25" i="18"/>
  <c r="N25" i="18"/>
  <c r="O25" i="18"/>
  <c r="P25" i="18"/>
  <c r="Q25" i="18"/>
  <c r="R25" i="18"/>
  <c r="S25" i="18"/>
  <c r="T25" i="18"/>
  <c r="U25" i="18"/>
  <c r="V25" i="18"/>
  <c r="W25" i="18"/>
  <c r="X25" i="18"/>
  <c r="Y25" i="18"/>
  <c r="D25" i="12"/>
  <c r="E25" i="12"/>
  <c r="F25" i="12"/>
  <c r="G25" i="12"/>
  <c r="H25" i="12"/>
  <c r="H27" i="12" s="1"/>
  <c r="I25" i="12"/>
  <c r="J25" i="12"/>
  <c r="K25" i="12"/>
  <c r="L25" i="12"/>
  <c r="M25" i="12"/>
  <c r="M37" i="12" s="1"/>
  <c r="N25" i="12"/>
  <c r="O25" i="12"/>
  <c r="P25" i="12"/>
  <c r="Q25" i="12"/>
  <c r="R25" i="12"/>
  <c r="S25" i="12"/>
  <c r="T25" i="12"/>
  <c r="U25" i="12"/>
  <c r="V25" i="12"/>
  <c r="W25" i="12"/>
  <c r="X25" i="12"/>
  <c r="Y25" i="12"/>
  <c r="D25" i="11"/>
  <c r="E25" i="11"/>
  <c r="F25" i="11"/>
  <c r="G25" i="11"/>
  <c r="H25" i="11"/>
  <c r="H27" i="11" s="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D25" i="10"/>
  <c r="E25" i="10"/>
  <c r="F25" i="10"/>
  <c r="G25" i="10"/>
  <c r="H25" i="10"/>
  <c r="H27" i="10" s="1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D25" i="9"/>
  <c r="E25" i="9"/>
  <c r="F25" i="9"/>
  <c r="G25" i="9"/>
  <c r="H25" i="9"/>
  <c r="H27" i="9" s="1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D25" i="8"/>
  <c r="E25" i="8"/>
  <c r="F25" i="8"/>
  <c r="G25" i="8"/>
  <c r="H25" i="8"/>
  <c r="H27" i="8" s="1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D25" i="7"/>
  <c r="E25" i="7"/>
  <c r="F25" i="7"/>
  <c r="G25" i="7"/>
  <c r="H25" i="7"/>
  <c r="H27" i="7" s="1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D25" i="6"/>
  <c r="E25" i="6"/>
  <c r="F25" i="6"/>
  <c r="G25" i="6"/>
  <c r="H25" i="6"/>
  <c r="H27" i="6" s="1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D25" i="5"/>
  <c r="E25" i="5"/>
  <c r="F25" i="5"/>
  <c r="G25" i="5"/>
  <c r="H25" i="5"/>
  <c r="H27" i="5" s="1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D25" i="4"/>
  <c r="E25" i="4"/>
  <c r="F25" i="4"/>
  <c r="G25" i="4"/>
  <c r="H25" i="4"/>
  <c r="H27" i="4" s="1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D25" i="2"/>
  <c r="E25" i="2"/>
  <c r="F25" i="2"/>
  <c r="G25" i="2"/>
  <c r="H25" i="2"/>
  <c r="H27" i="2" s="1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C25" i="15"/>
  <c r="C25" i="14"/>
  <c r="C25" i="13"/>
  <c r="C25" i="18"/>
  <c r="C25" i="12"/>
  <c r="C25" i="11"/>
  <c r="C25" i="10"/>
  <c r="C25" i="9"/>
  <c r="C25" i="8"/>
  <c r="C25" i="7"/>
  <c r="C25" i="6"/>
  <c r="C25" i="5"/>
  <c r="C25" i="4"/>
  <c r="C25" i="2"/>
  <c r="C25" i="3"/>
  <c r="C25" i="16"/>
  <c r="B25" i="15"/>
  <c r="B25" i="14"/>
  <c r="B25" i="13"/>
  <c r="B25" i="18"/>
  <c r="B25" i="12"/>
  <c r="B25" i="11"/>
  <c r="B25" i="10"/>
  <c r="B25" i="9"/>
  <c r="B25" i="8"/>
  <c r="B25" i="7"/>
  <c r="B25" i="6"/>
  <c r="B25" i="5"/>
  <c r="B25" i="4"/>
  <c r="B25" i="2"/>
  <c r="B25" i="3"/>
  <c r="B25" i="16"/>
  <c r="B16" i="3"/>
  <c r="B16" i="16"/>
  <c r="N22" i="1"/>
  <c r="O22" i="1"/>
  <c r="P22" i="1"/>
  <c r="Q22" i="1"/>
  <c r="R22" i="1"/>
  <c r="S22" i="1"/>
  <c r="AA23" i="15"/>
  <c r="Z23" i="15"/>
  <c r="AA23" i="14"/>
  <c r="Z23" i="14"/>
  <c r="AA23" i="13"/>
  <c r="Z23" i="13"/>
  <c r="AA23" i="18"/>
  <c r="Z23" i="18"/>
  <c r="AA23" i="12"/>
  <c r="Z23" i="12"/>
  <c r="AA23" i="11"/>
  <c r="Z23" i="11"/>
  <c r="AA23" i="10"/>
  <c r="Z23" i="10"/>
  <c r="AA23" i="9"/>
  <c r="Z23" i="9"/>
  <c r="AA23" i="8"/>
  <c r="Z23" i="8"/>
  <c r="AA23" i="7"/>
  <c r="Z23" i="7"/>
  <c r="AA23" i="6"/>
  <c r="Z23" i="6"/>
  <c r="AA23" i="5"/>
  <c r="Z23" i="5"/>
  <c r="AA23" i="4"/>
  <c r="Z23" i="4"/>
  <c r="AA23" i="2"/>
  <c r="Z23" i="2"/>
  <c r="AA23" i="3"/>
  <c r="Z23" i="3"/>
  <c r="AA23" i="16"/>
  <c r="Z23" i="16"/>
  <c r="AA22" i="15"/>
  <c r="Z22" i="15"/>
  <c r="AA22" i="14"/>
  <c r="Z22" i="14"/>
  <c r="AA22" i="13"/>
  <c r="Z22" i="13"/>
  <c r="AA22" i="18"/>
  <c r="Z22" i="18"/>
  <c r="AA22" i="12"/>
  <c r="Z22" i="12"/>
  <c r="AA22" i="11"/>
  <c r="Z22" i="11"/>
  <c r="AA22" i="10"/>
  <c r="Z22" i="10"/>
  <c r="AA22" i="9"/>
  <c r="Z22" i="9"/>
  <c r="AA22" i="8"/>
  <c r="Z22" i="8"/>
  <c r="AA22" i="7"/>
  <c r="Z22" i="7"/>
  <c r="AA22" i="6"/>
  <c r="Z22" i="6"/>
  <c r="AA22" i="5"/>
  <c r="Z22" i="5"/>
  <c r="AA22" i="4"/>
  <c r="Z22" i="4"/>
  <c r="AA22" i="2"/>
  <c r="Z22" i="2"/>
  <c r="AA22" i="3"/>
  <c r="Z22" i="3"/>
  <c r="AA22" i="16"/>
  <c r="Z22" i="16"/>
  <c r="N18" i="1"/>
  <c r="O18" i="1"/>
  <c r="P18" i="1"/>
  <c r="Q18" i="1"/>
  <c r="R18" i="1"/>
  <c r="S18" i="1"/>
  <c r="AA19" i="15"/>
  <c r="Z19" i="15"/>
  <c r="AA19" i="14"/>
  <c r="Z19" i="14"/>
  <c r="AA19" i="13"/>
  <c r="Z19" i="13"/>
  <c r="AA19" i="18"/>
  <c r="Z19" i="18"/>
  <c r="AA19" i="12"/>
  <c r="Z19" i="12"/>
  <c r="AA19" i="11"/>
  <c r="Z19" i="11"/>
  <c r="AA19" i="10"/>
  <c r="Z19" i="10"/>
  <c r="AA19" i="9"/>
  <c r="Z19" i="9"/>
  <c r="AA19" i="8"/>
  <c r="Z19" i="8"/>
  <c r="AA19" i="7"/>
  <c r="Z19" i="7"/>
  <c r="AA19" i="6"/>
  <c r="Z19" i="6"/>
  <c r="AA19" i="5"/>
  <c r="Z19" i="5"/>
  <c r="AA19" i="4"/>
  <c r="Z19" i="4"/>
  <c r="AA19" i="2"/>
  <c r="Z19" i="2"/>
  <c r="AA19" i="3"/>
  <c r="Z19" i="3"/>
  <c r="AA19" i="16"/>
  <c r="Z19" i="16"/>
  <c r="G37" i="5" l="1"/>
  <c r="G37" i="9"/>
  <c r="G37" i="18"/>
  <c r="G37" i="6"/>
  <c r="G37" i="13"/>
  <c r="G37" i="2"/>
  <c r="G37" i="7"/>
  <c r="G37" i="11"/>
  <c r="G37" i="14"/>
  <c r="G37" i="4"/>
  <c r="G37" i="8"/>
  <c r="G37" i="12"/>
  <c r="G37" i="15"/>
  <c r="G37" i="16"/>
  <c r="I27" i="13"/>
  <c r="I30" i="13" s="1"/>
  <c r="S37" i="16"/>
  <c r="O37" i="16"/>
  <c r="I37" i="3"/>
  <c r="K37" i="16"/>
  <c r="E37" i="3"/>
  <c r="W37" i="16"/>
  <c r="E37" i="16"/>
  <c r="E37" i="2"/>
  <c r="E37" i="7"/>
  <c r="E37" i="11"/>
  <c r="E37" i="14"/>
  <c r="I37" i="5"/>
  <c r="I37" i="9"/>
  <c r="I37" i="18"/>
  <c r="K27" i="3"/>
  <c r="K30" i="3" s="1"/>
  <c r="K37" i="3"/>
  <c r="E37" i="15"/>
  <c r="E37" i="6"/>
  <c r="E37" i="10"/>
  <c r="E37" i="13"/>
  <c r="I37" i="4"/>
  <c r="I37" i="8"/>
  <c r="I37" i="12"/>
  <c r="Y37" i="15"/>
  <c r="U37" i="15"/>
  <c r="Q37" i="15"/>
  <c r="M37" i="15"/>
  <c r="Y37" i="2"/>
  <c r="U37" i="2"/>
  <c r="Q37" i="2"/>
  <c r="M37" i="2"/>
  <c r="Y37" i="4"/>
  <c r="U37" i="4"/>
  <c r="Q37" i="4"/>
  <c r="M37" i="4"/>
  <c r="Y37" i="5"/>
  <c r="U37" i="5"/>
  <c r="Q37" i="5"/>
  <c r="M37" i="5"/>
  <c r="Y37" i="6"/>
  <c r="U37" i="6"/>
  <c r="Q37" i="6"/>
  <c r="M37" i="6"/>
  <c r="Y37" i="7"/>
  <c r="U37" i="7"/>
  <c r="Q37" i="7"/>
  <c r="M37" i="7"/>
  <c r="Y37" i="8"/>
  <c r="U37" i="8"/>
  <c r="Q37" i="8"/>
  <c r="M37" i="8"/>
  <c r="Y37" i="9"/>
  <c r="U37" i="9"/>
  <c r="Q37" i="9"/>
  <c r="M37" i="9"/>
  <c r="Y37" i="10"/>
  <c r="U37" i="10"/>
  <c r="Q37" i="10"/>
  <c r="M37" i="10"/>
  <c r="Y37" i="11"/>
  <c r="U37" i="11"/>
  <c r="Q37" i="11"/>
  <c r="M37" i="11"/>
  <c r="Y37" i="12"/>
  <c r="U37" i="12"/>
  <c r="Q37" i="12"/>
  <c r="K37" i="12"/>
  <c r="W37" i="18"/>
  <c r="S37" i="18"/>
  <c r="O37" i="18"/>
  <c r="K37" i="18"/>
  <c r="W37" i="13"/>
  <c r="S37" i="13"/>
  <c r="O37" i="13"/>
  <c r="K37" i="13"/>
  <c r="W37" i="14"/>
  <c r="S37" i="14"/>
  <c r="O37" i="14"/>
  <c r="K37" i="14"/>
  <c r="E37" i="5"/>
  <c r="E37" i="9"/>
  <c r="E37" i="18"/>
  <c r="I37" i="2"/>
  <c r="I37" i="7"/>
  <c r="I37" i="11"/>
  <c r="I37" i="14"/>
  <c r="Y37" i="16"/>
  <c r="U37" i="16"/>
  <c r="Q37" i="16"/>
  <c r="M37" i="16"/>
  <c r="I37" i="16"/>
  <c r="E37" i="4"/>
  <c r="E37" i="8"/>
  <c r="E37" i="12"/>
  <c r="I37" i="15"/>
  <c r="I37" i="6"/>
  <c r="I37" i="10"/>
  <c r="I37" i="13"/>
  <c r="W37" i="15"/>
  <c r="S37" i="15"/>
  <c r="O37" i="15"/>
  <c r="K37" i="15"/>
  <c r="W37" i="2"/>
  <c r="S37" i="2"/>
  <c r="K37" i="2"/>
  <c r="W37" i="4"/>
  <c r="S37" i="4"/>
  <c r="K37" i="4"/>
  <c r="W37" i="5"/>
  <c r="S37" i="5"/>
  <c r="K37" i="5"/>
  <c r="W37" i="6"/>
  <c r="S37" i="6"/>
  <c r="K37" i="6"/>
  <c r="W37" i="7"/>
  <c r="S37" i="7"/>
  <c r="K37" i="7"/>
  <c r="W37" i="8"/>
  <c r="S37" i="8"/>
  <c r="K37" i="8"/>
  <c r="W37" i="9"/>
  <c r="S37" i="9"/>
  <c r="K37" i="9"/>
  <c r="W37" i="10"/>
  <c r="S37" i="10"/>
  <c r="K37" i="10"/>
  <c r="W37" i="11"/>
  <c r="S37" i="11"/>
  <c r="K37" i="11"/>
  <c r="W37" i="12"/>
  <c r="S37" i="12"/>
  <c r="Y37" i="18"/>
  <c r="U37" i="18"/>
  <c r="Q37" i="18"/>
  <c r="M37" i="18"/>
  <c r="Y37" i="13"/>
  <c r="U37" i="13"/>
  <c r="Q37" i="13"/>
  <c r="M37" i="13"/>
  <c r="Y37" i="14"/>
  <c r="U37" i="14"/>
  <c r="Q37" i="14"/>
  <c r="M37" i="14"/>
  <c r="O37" i="2"/>
  <c r="O37" i="4"/>
  <c r="O37" i="5"/>
  <c r="O37" i="6"/>
  <c r="O37" i="7"/>
  <c r="O37" i="8"/>
  <c r="O37" i="9"/>
  <c r="O37" i="10"/>
  <c r="O37" i="11"/>
  <c r="O37" i="12"/>
  <c r="G27" i="3"/>
  <c r="G30" i="3" s="1"/>
  <c r="K27" i="16"/>
  <c r="K30" i="16" s="1"/>
  <c r="J27" i="16"/>
  <c r="G27" i="16"/>
  <c r="G30" i="16" s="1"/>
  <c r="V27" i="3"/>
  <c r="R27" i="3"/>
  <c r="N27" i="3"/>
  <c r="F27" i="16"/>
  <c r="D27" i="16"/>
  <c r="T24" i="1"/>
  <c r="U24" i="1"/>
  <c r="B27" i="16"/>
  <c r="X27" i="16"/>
  <c r="T27" i="16"/>
  <c r="P27" i="16"/>
  <c r="L27" i="16"/>
  <c r="J27" i="3"/>
  <c r="E27" i="16"/>
  <c r="E30" i="16" s="1"/>
  <c r="W27" i="3"/>
  <c r="W30" i="3" s="1"/>
  <c r="S27" i="3"/>
  <c r="S30" i="3" s="1"/>
  <c r="O27" i="3"/>
  <c r="O30" i="3" s="1"/>
  <c r="C27" i="5"/>
  <c r="C30" i="5" s="1"/>
  <c r="C27" i="9"/>
  <c r="C30" i="9" s="1"/>
  <c r="C27" i="18"/>
  <c r="C30" i="18" s="1"/>
  <c r="E27" i="5"/>
  <c r="E30" i="5" s="1"/>
  <c r="E27" i="9"/>
  <c r="E30" i="9" s="1"/>
  <c r="E27" i="18"/>
  <c r="E30" i="18" s="1"/>
  <c r="I27" i="2"/>
  <c r="I30" i="2" s="1"/>
  <c r="I27" i="7"/>
  <c r="I30" i="7" s="1"/>
  <c r="I27" i="11"/>
  <c r="I30" i="11" s="1"/>
  <c r="I27" i="14"/>
  <c r="I30" i="14" s="1"/>
  <c r="B27" i="3"/>
  <c r="B27" i="2"/>
  <c r="B27" i="7"/>
  <c r="B27" i="11"/>
  <c r="B27" i="14"/>
  <c r="D27" i="13"/>
  <c r="D27" i="10"/>
  <c r="D27" i="6"/>
  <c r="D27" i="15"/>
  <c r="F27" i="13"/>
  <c r="F27" i="10"/>
  <c r="F27" i="6"/>
  <c r="F27" i="15"/>
  <c r="G27" i="5"/>
  <c r="G30" i="5" s="1"/>
  <c r="G27" i="9"/>
  <c r="G30" i="9" s="1"/>
  <c r="G27" i="18"/>
  <c r="G30" i="18" s="1"/>
  <c r="V27" i="15"/>
  <c r="R27" i="15"/>
  <c r="N27" i="15"/>
  <c r="J27" i="15"/>
  <c r="V27" i="2"/>
  <c r="R27" i="2"/>
  <c r="N27" i="2"/>
  <c r="J27" i="2"/>
  <c r="V27" i="4"/>
  <c r="R27" i="4"/>
  <c r="N27" i="4"/>
  <c r="J27" i="4"/>
  <c r="V27" i="5"/>
  <c r="R27" i="5"/>
  <c r="N27" i="5"/>
  <c r="J27" i="5"/>
  <c r="V27" i="6"/>
  <c r="R27" i="6"/>
  <c r="N27" i="6"/>
  <c r="J27" i="6"/>
  <c r="V27" i="7"/>
  <c r="R27" i="7"/>
  <c r="N27" i="7"/>
  <c r="J27" i="7"/>
  <c r="V27" i="8"/>
  <c r="R27" i="8"/>
  <c r="N27" i="8"/>
  <c r="J27" i="8"/>
  <c r="V27" i="9"/>
  <c r="R27" i="9"/>
  <c r="N27" i="9"/>
  <c r="J27" i="9"/>
  <c r="V27" i="10"/>
  <c r="R27" i="10"/>
  <c r="N27" i="10"/>
  <c r="J27" i="10"/>
  <c r="V27" i="11"/>
  <c r="R27" i="11"/>
  <c r="N27" i="11"/>
  <c r="J27" i="11"/>
  <c r="V27" i="12"/>
  <c r="R27" i="12"/>
  <c r="N27" i="12"/>
  <c r="J27" i="12"/>
  <c r="V27" i="18"/>
  <c r="R27" i="18"/>
  <c r="N27" i="18"/>
  <c r="J27" i="18"/>
  <c r="V27" i="13"/>
  <c r="R27" i="13"/>
  <c r="N27" i="13"/>
  <c r="J27" i="13"/>
  <c r="V27" i="14"/>
  <c r="R27" i="14"/>
  <c r="N27" i="14"/>
  <c r="J27" i="14"/>
  <c r="W27" i="16"/>
  <c r="W30" i="16" s="1"/>
  <c r="S27" i="16"/>
  <c r="S30" i="16" s="1"/>
  <c r="O27" i="16"/>
  <c r="O30" i="16" s="1"/>
  <c r="C27" i="4"/>
  <c r="C30" i="4" s="1"/>
  <c r="C27" i="8"/>
  <c r="C30" i="8" s="1"/>
  <c r="C27" i="12"/>
  <c r="C30" i="12" s="1"/>
  <c r="E27" i="4"/>
  <c r="E30" i="4" s="1"/>
  <c r="E27" i="8"/>
  <c r="E30" i="8" s="1"/>
  <c r="E27" i="12"/>
  <c r="E30" i="12" s="1"/>
  <c r="I27" i="15"/>
  <c r="I30" i="15" s="1"/>
  <c r="I27" i="6"/>
  <c r="I30" i="6" s="1"/>
  <c r="I27" i="10"/>
  <c r="I30" i="10" s="1"/>
  <c r="W27" i="15"/>
  <c r="W30" i="15" s="1"/>
  <c r="S27" i="15"/>
  <c r="S30" i="15" s="1"/>
  <c r="O27" i="15"/>
  <c r="O30" i="15" s="1"/>
  <c r="W27" i="2"/>
  <c r="W30" i="2" s="1"/>
  <c r="S27" i="2"/>
  <c r="S30" i="2" s="1"/>
  <c r="O27" i="2"/>
  <c r="O30" i="2" s="1"/>
  <c r="W27" i="4"/>
  <c r="W30" i="4" s="1"/>
  <c r="S27" i="4"/>
  <c r="S30" i="4" s="1"/>
  <c r="O27" i="4"/>
  <c r="O30" i="4" s="1"/>
  <c r="W27" i="5"/>
  <c r="W30" i="5" s="1"/>
  <c r="S27" i="5"/>
  <c r="S30" i="5" s="1"/>
  <c r="O27" i="5"/>
  <c r="O30" i="5" s="1"/>
  <c r="W27" i="6"/>
  <c r="W30" i="6" s="1"/>
  <c r="S27" i="6"/>
  <c r="S30" i="6" s="1"/>
  <c r="O27" i="6"/>
  <c r="O30" i="6" s="1"/>
  <c r="W27" i="7"/>
  <c r="W30" i="7" s="1"/>
  <c r="S27" i="7"/>
  <c r="S30" i="7" s="1"/>
  <c r="O27" i="7"/>
  <c r="O30" i="7" s="1"/>
  <c r="W27" i="8"/>
  <c r="W30" i="8" s="1"/>
  <c r="S27" i="8"/>
  <c r="S30" i="8" s="1"/>
  <c r="O27" i="8"/>
  <c r="O30" i="8" s="1"/>
  <c r="W27" i="9"/>
  <c r="W30" i="9" s="1"/>
  <c r="S27" i="9"/>
  <c r="S30" i="9" s="1"/>
  <c r="O27" i="9"/>
  <c r="O30" i="9" s="1"/>
  <c r="W27" i="10"/>
  <c r="W30" i="10" s="1"/>
  <c r="S27" i="10"/>
  <c r="S30" i="10" s="1"/>
  <c r="O27" i="10"/>
  <c r="O30" i="10" s="1"/>
  <c r="W27" i="11"/>
  <c r="W30" i="11" s="1"/>
  <c r="S27" i="11"/>
  <c r="S30" i="11" s="1"/>
  <c r="O27" i="11"/>
  <c r="O30" i="11" s="1"/>
  <c r="W27" i="12"/>
  <c r="W30" i="12" s="1"/>
  <c r="S27" i="12"/>
  <c r="S30" i="12" s="1"/>
  <c r="O27" i="12"/>
  <c r="O30" i="12" s="1"/>
  <c r="W27" i="18"/>
  <c r="W30" i="18" s="1"/>
  <c r="S27" i="18"/>
  <c r="S30" i="18" s="1"/>
  <c r="O27" i="18"/>
  <c r="O30" i="18" s="1"/>
  <c r="W27" i="13"/>
  <c r="W30" i="13" s="1"/>
  <c r="S27" i="13"/>
  <c r="S30" i="13" s="1"/>
  <c r="O27" i="13"/>
  <c r="O30" i="13" s="1"/>
  <c r="W27" i="14"/>
  <c r="W30" i="14" s="1"/>
  <c r="S27" i="14"/>
  <c r="S30" i="14" s="1"/>
  <c r="O27" i="14"/>
  <c r="O30" i="14" s="1"/>
  <c r="T27" i="3"/>
  <c r="P27" i="3"/>
  <c r="L27" i="3"/>
  <c r="B27" i="15"/>
  <c r="B27" i="6"/>
  <c r="B27" i="10"/>
  <c r="B27" i="13"/>
  <c r="D27" i="14"/>
  <c r="D27" i="11"/>
  <c r="D27" i="7"/>
  <c r="D27" i="2"/>
  <c r="F27" i="14"/>
  <c r="F27" i="11"/>
  <c r="F27" i="7"/>
  <c r="F27" i="2"/>
  <c r="G27" i="4"/>
  <c r="G30" i="4" s="1"/>
  <c r="G27" i="8"/>
  <c r="G30" i="8" s="1"/>
  <c r="G27" i="12"/>
  <c r="G30" i="12" s="1"/>
  <c r="K27" i="15"/>
  <c r="K30" i="15" s="1"/>
  <c r="K27" i="2"/>
  <c r="K30" i="2" s="1"/>
  <c r="K27" i="4"/>
  <c r="K30" i="4" s="1"/>
  <c r="K27" i="5"/>
  <c r="K30" i="5" s="1"/>
  <c r="K27" i="6"/>
  <c r="K30" i="6" s="1"/>
  <c r="K27" i="7"/>
  <c r="K30" i="7" s="1"/>
  <c r="K27" i="8"/>
  <c r="K30" i="8" s="1"/>
  <c r="K27" i="9"/>
  <c r="K30" i="9" s="1"/>
  <c r="K27" i="10"/>
  <c r="K30" i="10" s="1"/>
  <c r="K27" i="11"/>
  <c r="K30" i="11" s="1"/>
  <c r="K27" i="12"/>
  <c r="K30" i="12" s="1"/>
  <c r="K27" i="18"/>
  <c r="K30" i="18" s="1"/>
  <c r="K27" i="13"/>
  <c r="K30" i="13" s="1"/>
  <c r="K27" i="14"/>
  <c r="K30" i="14" s="1"/>
  <c r="C27" i="16"/>
  <c r="C30" i="16" s="1"/>
  <c r="Y27" i="3"/>
  <c r="Y30" i="3" s="1"/>
  <c r="U27" i="3"/>
  <c r="U30" i="3" s="1"/>
  <c r="Q27" i="3"/>
  <c r="Q30" i="3" s="1"/>
  <c r="M27" i="3"/>
  <c r="M30" i="3" s="1"/>
  <c r="I27" i="3"/>
  <c r="I30" i="3" s="1"/>
  <c r="C27" i="2"/>
  <c r="C30" i="2" s="1"/>
  <c r="C27" i="7"/>
  <c r="C30" i="7" s="1"/>
  <c r="C27" i="11"/>
  <c r="C30" i="11" s="1"/>
  <c r="C27" i="14"/>
  <c r="C30" i="14" s="1"/>
  <c r="E27" i="2"/>
  <c r="E30" i="2" s="1"/>
  <c r="E27" i="7"/>
  <c r="E30" i="7" s="1"/>
  <c r="E27" i="11"/>
  <c r="E30" i="11" s="1"/>
  <c r="E27" i="14"/>
  <c r="E30" i="14" s="1"/>
  <c r="I27" i="5"/>
  <c r="I30" i="5" s="1"/>
  <c r="I27" i="9"/>
  <c r="I30" i="9" s="1"/>
  <c r="I27" i="18"/>
  <c r="I30" i="18" s="1"/>
  <c r="B27" i="5"/>
  <c r="B27" i="9"/>
  <c r="B27" i="18"/>
  <c r="D27" i="12"/>
  <c r="D27" i="8"/>
  <c r="D27" i="4"/>
  <c r="F27" i="12"/>
  <c r="F27" i="8"/>
  <c r="F27" i="4"/>
  <c r="G27" i="2"/>
  <c r="G30" i="2" s="1"/>
  <c r="G27" i="7"/>
  <c r="G30" i="7" s="1"/>
  <c r="G27" i="11"/>
  <c r="G30" i="11" s="1"/>
  <c r="G27" i="14"/>
  <c r="G30" i="14" s="1"/>
  <c r="X27" i="15"/>
  <c r="T27" i="15"/>
  <c r="P27" i="15"/>
  <c r="L27" i="15"/>
  <c r="X27" i="2"/>
  <c r="T27" i="2"/>
  <c r="P27" i="2"/>
  <c r="L27" i="2"/>
  <c r="X27" i="4"/>
  <c r="T27" i="4"/>
  <c r="P27" i="4"/>
  <c r="L27" i="4"/>
  <c r="X27" i="5"/>
  <c r="T27" i="5"/>
  <c r="P27" i="5"/>
  <c r="L27" i="5"/>
  <c r="X27" i="6"/>
  <c r="T27" i="6"/>
  <c r="P27" i="6"/>
  <c r="L27" i="6"/>
  <c r="X27" i="7"/>
  <c r="T27" i="7"/>
  <c r="P27" i="7"/>
  <c r="L27" i="7"/>
  <c r="X27" i="8"/>
  <c r="T27" i="8"/>
  <c r="P27" i="8"/>
  <c r="L27" i="8"/>
  <c r="X27" i="9"/>
  <c r="T27" i="9"/>
  <c r="P27" i="9"/>
  <c r="L27" i="9"/>
  <c r="X27" i="10"/>
  <c r="T27" i="10"/>
  <c r="P27" i="10"/>
  <c r="L27" i="10"/>
  <c r="X27" i="11"/>
  <c r="T27" i="11"/>
  <c r="P27" i="11"/>
  <c r="L27" i="11"/>
  <c r="X27" i="12"/>
  <c r="T27" i="12"/>
  <c r="P27" i="12"/>
  <c r="L27" i="12"/>
  <c r="X27" i="18"/>
  <c r="T27" i="18"/>
  <c r="P27" i="18"/>
  <c r="L27" i="18"/>
  <c r="X27" i="13"/>
  <c r="T27" i="13"/>
  <c r="P27" i="13"/>
  <c r="L27" i="13"/>
  <c r="X27" i="14"/>
  <c r="T27" i="14"/>
  <c r="P27" i="14"/>
  <c r="L27" i="14"/>
  <c r="Y27" i="16"/>
  <c r="Y30" i="16" s="1"/>
  <c r="U27" i="16"/>
  <c r="U30" i="16" s="1"/>
  <c r="Q27" i="16"/>
  <c r="Q30" i="16" s="1"/>
  <c r="M27" i="16"/>
  <c r="M30" i="16" s="1"/>
  <c r="I27" i="16"/>
  <c r="I30" i="16" s="1"/>
  <c r="E27" i="3"/>
  <c r="E30" i="3" s="1"/>
  <c r="C27" i="15"/>
  <c r="C30" i="15" s="1"/>
  <c r="C27" i="6"/>
  <c r="C30" i="6" s="1"/>
  <c r="C27" i="10"/>
  <c r="C30" i="10" s="1"/>
  <c r="C27" i="13"/>
  <c r="C30" i="13" s="1"/>
  <c r="E27" i="15"/>
  <c r="E30" i="15" s="1"/>
  <c r="E27" i="6"/>
  <c r="E30" i="6" s="1"/>
  <c r="E27" i="10"/>
  <c r="E30" i="10" s="1"/>
  <c r="E27" i="13"/>
  <c r="E30" i="13" s="1"/>
  <c r="I27" i="4"/>
  <c r="I30" i="4" s="1"/>
  <c r="I27" i="8"/>
  <c r="I30" i="8" s="1"/>
  <c r="I27" i="12"/>
  <c r="I30" i="12" s="1"/>
  <c r="Y27" i="15"/>
  <c r="Y30" i="15" s="1"/>
  <c r="U27" i="15"/>
  <c r="U30" i="15" s="1"/>
  <c r="Q27" i="15"/>
  <c r="Q30" i="15" s="1"/>
  <c r="M27" i="15"/>
  <c r="M30" i="15" s="1"/>
  <c r="Y27" i="2"/>
  <c r="Y30" i="2" s="1"/>
  <c r="U27" i="2"/>
  <c r="U30" i="2" s="1"/>
  <c r="Q27" i="2"/>
  <c r="Q30" i="2" s="1"/>
  <c r="M27" i="2"/>
  <c r="M30" i="2" s="1"/>
  <c r="Y27" i="4"/>
  <c r="Y30" i="4" s="1"/>
  <c r="U27" i="4"/>
  <c r="U30" i="4" s="1"/>
  <c r="Q27" i="4"/>
  <c r="Q30" i="4" s="1"/>
  <c r="M27" i="4"/>
  <c r="M30" i="4" s="1"/>
  <c r="Y27" i="5"/>
  <c r="Y30" i="5" s="1"/>
  <c r="U27" i="5"/>
  <c r="U30" i="5" s="1"/>
  <c r="Q27" i="5"/>
  <c r="Q30" i="5" s="1"/>
  <c r="M27" i="5"/>
  <c r="M30" i="5" s="1"/>
  <c r="Y27" i="6"/>
  <c r="Y30" i="6" s="1"/>
  <c r="U27" i="6"/>
  <c r="U30" i="6" s="1"/>
  <c r="Q27" i="6"/>
  <c r="Q30" i="6" s="1"/>
  <c r="M27" i="6"/>
  <c r="M30" i="6" s="1"/>
  <c r="Y27" i="7"/>
  <c r="Y30" i="7" s="1"/>
  <c r="U27" i="7"/>
  <c r="U30" i="7" s="1"/>
  <c r="Q27" i="7"/>
  <c r="Q30" i="7" s="1"/>
  <c r="M27" i="7"/>
  <c r="M30" i="7" s="1"/>
  <c r="Y27" i="8"/>
  <c r="Y30" i="8" s="1"/>
  <c r="U27" i="8"/>
  <c r="U30" i="8" s="1"/>
  <c r="Q27" i="8"/>
  <c r="Q30" i="8" s="1"/>
  <c r="M27" i="8"/>
  <c r="M30" i="8" s="1"/>
  <c r="Y27" i="9"/>
  <c r="Y30" i="9" s="1"/>
  <c r="U27" i="9"/>
  <c r="U30" i="9" s="1"/>
  <c r="Q27" i="9"/>
  <c r="Q30" i="9" s="1"/>
  <c r="M27" i="9"/>
  <c r="M30" i="9" s="1"/>
  <c r="Y27" i="10"/>
  <c r="Y30" i="10" s="1"/>
  <c r="U27" i="10"/>
  <c r="U30" i="10" s="1"/>
  <c r="Q27" i="10"/>
  <c r="Q30" i="10" s="1"/>
  <c r="M27" i="10"/>
  <c r="M30" i="10" s="1"/>
  <c r="Y27" i="11"/>
  <c r="Y30" i="11" s="1"/>
  <c r="U27" i="11"/>
  <c r="U30" i="11" s="1"/>
  <c r="Q27" i="11"/>
  <c r="Q30" i="11" s="1"/>
  <c r="M27" i="11"/>
  <c r="M30" i="11" s="1"/>
  <c r="Y27" i="12"/>
  <c r="Y30" i="12" s="1"/>
  <c r="U27" i="12"/>
  <c r="U30" i="12" s="1"/>
  <c r="Q27" i="12"/>
  <c r="Q30" i="12" s="1"/>
  <c r="M27" i="12"/>
  <c r="M30" i="12" s="1"/>
  <c r="Y27" i="18"/>
  <c r="Y30" i="18" s="1"/>
  <c r="U27" i="18"/>
  <c r="U30" i="18" s="1"/>
  <c r="Q27" i="18"/>
  <c r="Q30" i="18" s="1"/>
  <c r="M27" i="18"/>
  <c r="M30" i="18" s="1"/>
  <c r="Y27" i="13"/>
  <c r="Y30" i="13" s="1"/>
  <c r="U27" i="13"/>
  <c r="U30" i="13" s="1"/>
  <c r="Q27" i="13"/>
  <c r="Q30" i="13" s="1"/>
  <c r="M27" i="13"/>
  <c r="M30" i="13" s="1"/>
  <c r="Y27" i="14"/>
  <c r="Y30" i="14" s="1"/>
  <c r="U27" i="14"/>
  <c r="U30" i="14" s="1"/>
  <c r="Q27" i="14"/>
  <c r="Q30" i="14" s="1"/>
  <c r="M27" i="14"/>
  <c r="M30" i="14" s="1"/>
  <c r="B27" i="4"/>
  <c r="B27" i="8"/>
  <c r="B27" i="12"/>
  <c r="D27" i="18"/>
  <c r="D27" i="9"/>
  <c r="D27" i="5"/>
  <c r="F27" i="18"/>
  <c r="F27" i="9"/>
  <c r="F27" i="5"/>
  <c r="G27" i="15"/>
  <c r="G30" i="15" s="1"/>
  <c r="G27" i="6"/>
  <c r="G30" i="6" s="1"/>
  <c r="G27" i="10"/>
  <c r="G30" i="10" s="1"/>
  <c r="G27" i="13"/>
  <c r="G30" i="13" s="1"/>
  <c r="AA14" i="1"/>
  <c r="Z14" i="1"/>
  <c r="Z22" i="1"/>
  <c r="AA22" i="1"/>
  <c r="AA18" i="1"/>
  <c r="Z18" i="1"/>
  <c r="N12" i="1" l="1"/>
  <c r="O12" i="1"/>
  <c r="P12" i="1"/>
  <c r="Q12" i="1"/>
  <c r="R12" i="1"/>
  <c r="S12" i="1"/>
  <c r="Z12" i="1" l="1"/>
  <c r="AA12" i="1"/>
  <c r="C9" i="10" l="1"/>
  <c r="C37" i="10" s="1"/>
  <c r="Z12" i="15" l="1"/>
  <c r="Z20" i="15"/>
  <c r="Z21" i="15"/>
  <c r="Z25" i="15" l="1"/>
  <c r="Z16" i="15"/>
  <c r="Z27" i="15" l="1"/>
  <c r="U7" i="1"/>
  <c r="S7" i="1"/>
  <c r="Q7" i="1"/>
  <c r="O7" i="1"/>
  <c r="AA12" i="15"/>
  <c r="AA16" i="15" s="1"/>
  <c r="AA12" i="14"/>
  <c r="AA12" i="13"/>
  <c r="AA12" i="18"/>
  <c r="AA12" i="12"/>
  <c r="AA12" i="11"/>
  <c r="AA12" i="10"/>
  <c r="AA12" i="9"/>
  <c r="AA12" i="8"/>
  <c r="AA12" i="7"/>
  <c r="AA12" i="6"/>
  <c r="AA12" i="5"/>
  <c r="AA12" i="4"/>
  <c r="AA12" i="2"/>
  <c r="AA12" i="3"/>
  <c r="AA12" i="16"/>
  <c r="N11" i="1"/>
  <c r="N15" i="1" s="1"/>
  <c r="N19" i="1"/>
  <c r="N20" i="1"/>
  <c r="N21" i="1"/>
  <c r="P11" i="1"/>
  <c r="P15" i="1" s="1"/>
  <c r="P19" i="1"/>
  <c r="P20" i="1"/>
  <c r="P21" i="1"/>
  <c r="R11" i="1"/>
  <c r="R15" i="1" s="1"/>
  <c r="R19" i="1"/>
  <c r="R20" i="1"/>
  <c r="R21" i="1"/>
  <c r="T15" i="1"/>
  <c r="T26" i="1" s="1"/>
  <c r="O19" i="1"/>
  <c r="Q19" i="1"/>
  <c r="S19" i="1"/>
  <c r="O20" i="1"/>
  <c r="Q20" i="1"/>
  <c r="S20" i="1"/>
  <c r="O21" i="1"/>
  <c r="Q21" i="1"/>
  <c r="S21" i="1"/>
  <c r="O11" i="1"/>
  <c r="O15" i="1" s="1"/>
  <c r="Q15" i="1"/>
  <c r="S11" i="1"/>
  <c r="S15" i="1" s="1"/>
  <c r="U15" i="1"/>
  <c r="Z12" i="13"/>
  <c r="Z12" i="18"/>
  <c r="Z12" i="12"/>
  <c r="Z12" i="11"/>
  <c r="Z12" i="10"/>
  <c r="Z12" i="9"/>
  <c r="Z12" i="8"/>
  <c r="Z12" i="7"/>
  <c r="Z12" i="6"/>
  <c r="Z12" i="5"/>
  <c r="Z12" i="4"/>
  <c r="Z12" i="2"/>
  <c r="Z12" i="3"/>
  <c r="Z12" i="14"/>
  <c r="AA20" i="16"/>
  <c r="AA21" i="16"/>
  <c r="AA20" i="13"/>
  <c r="AA21" i="13"/>
  <c r="AA20" i="18"/>
  <c r="AA21" i="18"/>
  <c r="AA20" i="12"/>
  <c r="AA21" i="12"/>
  <c r="AA20" i="11"/>
  <c r="AA21" i="11"/>
  <c r="AA20" i="10"/>
  <c r="AA21" i="10"/>
  <c r="AA20" i="9"/>
  <c r="AA21" i="9"/>
  <c r="AA20" i="8"/>
  <c r="AA21" i="8"/>
  <c r="AA20" i="7"/>
  <c r="AA21" i="7"/>
  <c r="AA21" i="6"/>
  <c r="AA20" i="6"/>
  <c r="AA21" i="5"/>
  <c r="AA20" i="5"/>
  <c r="AA20" i="4"/>
  <c r="AA21" i="4"/>
  <c r="AA20" i="2"/>
  <c r="AA21" i="2"/>
  <c r="AA20" i="3"/>
  <c r="AA21" i="3"/>
  <c r="AA20" i="14"/>
  <c r="AA21" i="14"/>
  <c r="AA20" i="15"/>
  <c r="AA21" i="15"/>
  <c r="C9" i="8"/>
  <c r="C37" i="8" s="1"/>
  <c r="Z20" i="16"/>
  <c r="Z21" i="16"/>
  <c r="C9" i="16"/>
  <c r="C9" i="15"/>
  <c r="C37" i="15" s="1"/>
  <c r="C9" i="14"/>
  <c r="C37" i="14" s="1"/>
  <c r="C9" i="13"/>
  <c r="C37" i="13" s="1"/>
  <c r="C9" i="18"/>
  <c r="C37" i="18" s="1"/>
  <c r="C9" i="12"/>
  <c r="C37" i="12" s="1"/>
  <c r="C9" i="11"/>
  <c r="C37" i="11" s="1"/>
  <c r="C9" i="9"/>
  <c r="C37" i="9" s="1"/>
  <c r="C9" i="7"/>
  <c r="C37" i="7" s="1"/>
  <c r="C9" i="6"/>
  <c r="C37" i="6" s="1"/>
  <c r="C9" i="5"/>
  <c r="C37" i="5" s="1"/>
  <c r="C9" i="4"/>
  <c r="C37" i="4" s="1"/>
  <c r="C9" i="2"/>
  <c r="C37" i="2" s="1"/>
  <c r="C9" i="3"/>
  <c r="C37" i="3" s="1"/>
  <c r="O6" i="1"/>
  <c r="Q6" i="1"/>
  <c r="Q8" i="1" s="1"/>
  <c r="S6" i="1"/>
  <c r="S8" i="1" s="1"/>
  <c r="U6" i="1"/>
  <c r="U8" i="1" s="1"/>
  <c r="N5" i="1"/>
  <c r="P5" i="1"/>
  <c r="R5" i="1"/>
  <c r="T5" i="1"/>
  <c r="Z20" i="14"/>
  <c r="Z21" i="14"/>
  <c r="Z20" i="13"/>
  <c r="Z21" i="13"/>
  <c r="Z20" i="18"/>
  <c r="Z21" i="18"/>
  <c r="Z20" i="12"/>
  <c r="Z21" i="12"/>
  <c r="Z20" i="10"/>
  <c r="Z21" i="10"/>
  <c r="Z20" i="9"/>
  <c r="Z21" i="9"/>
  <c r="Z20" i="8"/>
  <c r="Z21" i="8"/>
  <c r="Z20" i="7"/>
  <c r="Z21" i="7"/>
  <c r="Z20" i="6"/>
  <c r="Z21" i="6"/>
  <c r="Z20" i="5"/>
  <c r="Z21" i="5"/>
  <c r="Z20" i="4"/>
  <c r="Z21" i="4"/>
  <c r="Z20" i="2"/>
  <c r="Z21" i="2"/>
  <c r="Z20" i="3"/>
  <c r="Z21" i="3"/>
  <c r="Z20" i="11"/>
  <c r="Z21" i="11"/>
  <c r="Z6" i="18"/>
  <c r="AA7" i="18"/>
  <c r="AA8" i="18"/>
  <c r="AA29" i="18"/>
  <c r="AA29" i="16"/>
  <c r="AA7" i="16"/>
  <c r="AA8" i="16"/>
  <c r="Z6" i="16"/>
  <c r="Z6" i="15"/>
  <c r="AA29" i="15"/>
  <c r="AA8" i="15"/>
  <c r="AA7" i="15"/>
  <c r="AA29" i="14"/>
  <c r="AA7" i="14"/>
  <c r="AA8" i="14"/>
  <c r="Z6" i="14"/>
  <c r="AA29" i="13"/>
  <c r="AA7" i="13"/>
  <c r="AA8" i="13"/>
  <c r="Z6" i="13"/>
  <c r="AA29" i="12"/>
  <c r="AA7" i="12"/>
  <c r="AA8" i="12"/>
  <c r="Z6" i="12"/>
  <c r="AA29" i="11"/>
  <c r="AA7" i="11"/>
  <c r="AA8" i="11"/>
  <c r="Z6" i="11"/>
  <c r="AA29" i="10"/>
  <c r="AA7" i="10"/>
  <c r="AA8" i="10"/>
  <c r="Z6" i="10"/>
  <c r="AA29" i="9"/>
  <c r="AA7" i="9"/>
  <c r="AA8" i="9"/>
  <c r="Z6" i="9"/>
  <c r="AA29" i="8"/>
  <c r="AA7" i="8"/>
  <c r="AA8" i="8"/>
  <c r="Z6" i="8"/>
  <c r="AA29" i="7"/>
  <c r="AA7" i="7"/>
  <c r="AA8" i="7"/>
  <c r="Z6" i="7"/>
  <c r="AA29" i="6"/>
  <c r="AA7" i="6"/>
  <c r="AA8" i="6"/>
  <c r="Z6" i="6"/>
  <c r="AA29" i="5"/>
  <c r="AA7" i="5"/>
  <c r="AA8" i="5"/>
  <c r="Z6" i="5"/>
  <c r="AA29" i="4"/>
  <c r="AA7" i="4"/>
  <c r="AA8" i="4"/>
  <c r="Z6" i="4"/>
  <c r="AA29" i="2"/>
  <c r="AA7" i="2"/>
  <c r="AA8" i="2"/>
  <c r="Z6" i="2"/>
  <c r="AA29" i="3"/>
  <c r="AA7" i="3"/>
  <c r="AA8" i="3"/>
  <c r="Z6" i="3"/>
  <c r="O8" i="1" l="1"/>
  <c r="C37" i="16"/>
  <c r="AA25" i="3"/>
  <c r="AA25" i="10"/>
  <c r="Z25" i="3"/>
  <c r="Z25" i="16"/>
  <c r="AA25" i="16"/>
  <c r="AA16" i="5"/>
  <c r="AA16" i="2"/>
  <c r="AA16" i="11"/>
  <c r="Q24" i="1"/>
  <c r="Q26" i="1" s="1"/>
  <c r="Q29" i="1" s="1"/>
  <c r="N24" i="1"/>
  <c r="N26" i="1" s="1"/>
  <c r="S24" i="1"/>
  <c r="S26" i="1" s="1"/>
  <c r="S29" i="1" s="1"/>
  <c r="P24" i="1"/>
  <c r="P26" i="1" s="1"/>
  <c r="R24" i="1"/>
  <c r="R26" i="1" s="1"/>
  <c r="O24" i="1"/>
  <c r="O26" i="1" s="1"/>
  <c r="O29" i="1" s="1"/>
  <c r="C27" i="3"/>
  <c r="C30" i="3" s="1"/>
  <c r="AA16" i="14"/>
  <c r="Z25" i="11"/>
  <c r="Z25" i="2"/>
  <c r="Z25" i="4"/>
  <c r="Z25" i="5"/>
  <c r="Z25" i="6"/>
  <c r="Z25" i="7"/>
  <c r="Z25" i="8"/>
  <c r="Z25" i="9"/>
  <c r="Z25" i="10"/>
  <c r="Z25" i="12"/>
  <c r="Z25" i="18"/>
  <c r="Z25" i="13"/>
  <c r="Z25" i="14"/>
  <c r="AA25" i="14"/>
  <c r="AA25" i="9"/>
  <c r="AA16" i="6"/>
  <c r="AA16" i="10"/>
  <c r="AA25" i="2"/>
  <c r="AA25" i="5"/>
  <c r="AA25" i="6"/>
  <c r="AA25" i="7"/>
  <c r="AA25" i="11"/>
  <c r="AA25" i="15"/>
  <c r="AA27" i="15" s="1"/>
  <c r="AA30" i="15" s="1"/>
  <c r="AA25" i="4"/>
  <c r="AA25" i="8"/>
  <c r="AA25" i="12"/>
  <c r="AA25" i="18"/>
  <c r="AA25" i="13"/>
  <c r="AA16" i="3"/>
  <c r="U26" i="1"/>
  <c r="U29" i="1" s="1"/>
  <c r="Z16" i="16"/>
  <c r="Z16" i="4"/>
  <c r="Z16" i="8"/>
  <c r="Z16" i="12"/>
  <c r="AA16" i="4"/>
  <c r="AA16" i="7"/>
  <c r="AA16" i="8"/>
  <c r="Z16" i="2"/>
  <c r="Z16" i="7"/>
  <c r="Z16" i="11"/>
  <c r="AA16" i="9"/>
  <c r="AA16" i="12"/>
  <c r="Z16" i="3"/>
  <c r="Z16" i="6"/>
  <c r="Z16" i="10"/>
  <c r="Z16" i="13"/>
  <c r="AA16" i="18"/>
  <c r="Z16" i="14"/>
  <c r="Z16" i="5"/>
  <c r="Z16" i="9"/>
  <c r="Z16" i="18"/>
  <c r="AA16" i="16"/>
  <c r="AA16" i="13"/>
  <c r="U36" i="1"/>
  <c r="AA21" i="1"/>
  <c r="Z21" i="1"/>
  <c r="AA9" i="5"/>
  <c r="AA9" i="7"/>
  <c r="AA9" i="9"/>
  <c r="AA9" i="2"/>
  <c r="AA9" i="12"/>
  <c r="AA9" i="10"/>
  <c r="AA9" i="15"/>
  <c r="AA6" i="1"/>
  <c r="AA28" i="1"/>
  <c r="AA20" i="1"/>
  <c r="AA19" i="1"/>
  <c r="AA7" i="1"/>
  <c r="Z19" i="1"/>
  <c r="Z20" i="1"/>
  <c r="Z5" i="1"/>
  <c r="AA9" i="14"/>
  <c r="AA11" i="1"/>
  <c r="AA9" i="18"/>
  <c r="AA9" i="16"/>
  <c r="AA9" i="3"/>
  <c r="AA9" i="13"/>
  <c r="AA9" i="6"/>
  <c r="AA9" i="4"/>
  <c r="AA9" i="8"/>
  <c r="AA9" i="11"/>
  <c r="Z11" i="1"/>
  <c r="AA37" i="3" l="1"/>
  <c r="AA37" i="11"/>
  <c r="AA37" i="13"/>
  <c r="AA37" i="14"/>
  <c r="AA37" i="15"/>
  <c r="Q36" i="1"/>
  <c r="AA37" i="18"/>
  <c r="AA37" i="16"/>
  <c r="S36" i="1"/>
  <c r="AA37" i="2"/>
  <c r="AA37" i="4"/>
  <c r="AA37" i="5"/>
  <c r="AA37" i="6"/>
  <c r="AA37" i="7"/>
  <c r="AA37" i="8"/>
  <c r="AA37" i="9"/>
  <c r="AA37" i="10"/>
  <c r="O36" i="1"/>
  <c r="AA37" i="12"/>
  <c r="AA27" i="5"/>
  <c r="AA30" i="5" s="1"/>
  <c r="AA27" i="11"/>
  <c r="AA30" i="11" s="1"/>
  <c r="AA27" i="2"/>
  <c r="AA30" i="2" s="1"/>
  <c r="Z27" i="18"/>
  <c r="Z27" i="10"/>
  <c r="Z27" i="12"/>
  <c r="Z27" i="13"/>
  <c r="Z27" i="2"/>
  <c r="Z27" i="5"/>
  <c r="Z27" i="9"/>
  <c r="Z27" i="14"/>
  <c r="Z27" i="6"/>
  <c r="Z27" i="11"/>
  <c r="Z27" i="7"/>
  <c r="Z27" i="4"/>
  <c r="Z27" i="8"/>
  <c r="AA24" i="1"/>
  <c r="Z24" i="1"/>
  <c r="AA27" i="13"/>
  <c r="AA30" i="13" s="1"/>
  <c r="AA27" i="9"/>
  <c r="AA30" i="9" s="1"/>
  <c r="AA27" i="8"/>
  <c r="AA30" i="8" s="1"/>
  <c r="AA27" i="12"/>
  <c r="AA30" i="12" s="1"/>
  <c r="AA27" i="18"/>
  <c r="AA30" i="18" s="1"/>
  <c r="AA27" i="4"/>
  <c r="AA30" i="4" s="1"/>
  <c r="AA27" i="6"/>
  <c r="AA30" i="6" s="1"/>
  <c r="AA27" i="14"/>
  <c r="AA30" i="14" s="1"/>
  <c r="Z27" i="3"/>
  <c r="Z27" i="16"/>
  <c r="AA27" i="16"/>
  <c r="AA30" i="16" s="1"/>
  <c r="AA27" i="7"/>
  <c r="AA30" i="7" s="1"/>
  <c r="AA27" i="3"/>
  <c r="AA30" i="3" s="1"/>
  <c r="AA27" i="10"/>
  <c r="AA30" i="10" s="1"/>
  <c r="AA15" i="1"/>
  <c r="Z15" i="1"/>
  <c r="AA8" i="1"/>
  <c r="AA36" i="1" l="1"/>
  <c r="AA26" i="1"/>
  <c r="AA29" i="1" s="1"/>
  <c r="Z26" i="1"/>
</calcChain>
</file>

<file path=xl/sharedStrings.xml><?xml version="1.0" encoding="utf-8"?>
<sst xmlns="http://schemas.openxmlformats.org/spreadsheetml/2006/main" count="1225" uniqueCount="96">
  <si>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</si>
  <si>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</si>
  <si>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</si>
  <si>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</si>
  <si>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</si>
  <si>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</si>
  <si>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</si>
  <si>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</si>
  <si>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</si>
  <si>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</si>
  <si>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</si>
  <si>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</si>
  <si>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YTD Total</t>
  </si>
  <si>
    <t>#</t>
  </si>
  <si>
    <t>$</t>
  </si>
  <si>
    <t>Department of Corrections</t>
  </si>
  <si>
    <t>Department of Law</t>
  </si>
  <si>
    <t>Department of Administration</t>
  </si>
  <si>
    <t>Department Health and Social Services</t>
  </si>
  <si>
    <t>Office of the Governor</t>
  </si>
  <si>
    <t>Department of Revenue</t>
  </si>
  <si>
    <t>Department of Education &amp; Early Development</t>
  </si>
  <si>
    <t>Department of Labor &amp; Workforce Development</t>
  </si>
  <si>
    <t>Department of Commerce, Community &amp; Economic Development</t>
  </si>
  <si>
    <t>Department of Military &amp; Veterans Affairs</t>
  </si>
  <si>
    <t>Department of Natural Resources</t>
  </si>
  <si>
    <t>Department of Fish and Game</t>
  </si>
  <si>
    <t>Department of Public Safety</t>
  </si>
  <si>
    <t>Department of Environmental Conservation</t>
  </si>
  <si>
    <t>Department of Transportation &amp; Public Facilities</t>
  </si>
  <si>
    <t xml:space="preserve"> </t>
  </si>
  <si>
    <t>ACPE</t>
  </si>
  <si>
    <t>E-Travel fees: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</si>
  <si>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</si>
  <si>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Number of fees</t>
  </si>
  <si>
    <t>Total Fees Paid</t>
  </si>
  <si>
    <t>This represents the air contract percent, which varies per carrier.</t>
  </si>
  <si>
    <t xml:space="preserve">This represents only the preferred vendors on the ITB list.  </t>
  </si>
  <si>
    <t xml:space="preserve">HC – HOTEL CONTRACT </t>
  </si>
  <si>
    <t xml:space="preserve">CC – RENTAL CAR CONTRACT </t>
  </si>
  <si>
    <t>G – Group or Meeting Fare</t>
  </si>
  <si>
    <t>1 – E-CERT OR VOUCHER USED</t>
  </si>
  <si>
    <t>M – EZBIZ Mileage</t>
  </si>
  <si>
    <t>XF - Used a Ticket on File</t>
  </si>
  <si>
    <t>XN – Name Change for Ticket on File</t>
  </si>
  <si>
    <t xml:space="preserve">ACRONYMNS 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</si>
  <si>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GDS</t>
    </r>
    <r>
      <rPr>
        <sz val="11"/>
        <rFont val="Arial"/>
        <family val="2"/>
      </rPr>
      <t xml:space="preserve"> – Global Distribution System – the worldwide-computerized reservation network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</si>
  <si>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 xml:space="preserve">Preferred rural carrier tickets with ITB contract fares – the ITB fare paid compared
      to the lowest refundable fare on the carrier rate sheet.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</si>
  <si>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 xml:space="preserve">Alaska (AS) and Delta (DL) contract fares - the contract fare paid compared to the 
      same fare class without the discount.  </t>
    </r>
  </si>
  <si>
    <t>Tickets purchased with a group or meeting discount – the discount fare paid compared to
the same fare class (refundable or nonrefundable) without the discount.</t>
  </si>
  <si>
    <t>Tickets booked using an e-certificate or voucher – compares the fare paid to the same fare
class less the certificate or voucher value.</t>
  </si>
  <si>
    <t>Mileage tickets booked in the state’s EZBIZ account - compares the cost of the mileage ticket
to the lowest fare available for the same itinerary to show what the cost would have been if miles were not used.</t>
  </si>
  <si>
    <t>Unused tickets exchanged in the same traveler name - compares the unused value of the 
old ticket to the new ticket price.</t>
  </si>
  <si>
    <t>Unused tickets exchanged in a different traveler name - compares the unused value of the 
old ticket to the new ticket price.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</si>
  <si>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ITB</t>
    </r>
    <r>
      <rPr>
        <sz val="11"/>
        <rFont val="Arial"/>
        <family val="2"/>
      </rPr>
      <t xml:space="preserve"> – Invitation to Bid - A formal request to perspective vendors soliciting price 
      quotations or bids; contains, or incorporates by reference, the specifications or 
      scope of work and all contractual terms and conditions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</si>
  <si>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PNR</t>
    </r>
    <r>
      <rPr>
        <sz val="11"/>
        <rFont val="Arial"/>
        <family val="2"/>
      </rPr>
      <t xml:space="preserve"> – Passenger Name Record – record of a traveler’s itinerary, travel data, and 
      trip history</t>
    </r>
  </si>
  <si>
    <t>Contract Savings - Other</t>
  </si>
  <si>
    <t>Contract Savings - Air</t>
  </si>
  <si>
    <t>Total Air Spend</t>
  </si>
  <si>
    <t xml:space="preserve">   Reported Air Savings / Total Air Spend</t>
  </si>
  <si>
    <t>CONTRACT SAVINGS - Air</t>
  </si>
  <si>
    <t xml:space="preserve">9 – AIR Contract (AS, DL &amp; 7H) </t>
  </si>
  <si>
    <t>B – RURAL CARRIER CONTRACTS (PREFERRED NON-GDS)</t>
  </si>
  <si>
    <t>VOIDS and WAIVER FAVORS</t>
  </si>
  <si>
    <t xml:space="preserve">Non-refundable tickets that USTravel was able to refund by negotiating with the airline.   </t>
  </si>
  <si>
    <t>CONTRACT SAVING - OTHER</t>
  </si>
  <si>
    <t xml:space="preserve">  Voids and Waiver Favors</t>
  </si>
  <si>
    <t>E-Travel Cost and Savings Report - FY 2015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</si>
  <si>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 xml:space="preserve">RAVN (7H) contract fares - the contract fare paid compared to the lowest refundable fare.   </t>
    </r>
  </si>
  <si>
    <t>COST REPORT CODES</t>
  </si>
  <si>
    <t>Cars booked using a car contract (Budget or WSCA/NASPO) – the booked contract rate compared to the same car type without the discount.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</si>
  <si>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WSCA/NASPO</t>
    </r>
    <r>
      <rPr>
        <sz val="11"/>
        <rFont val="Arial"/>
        <family val="2"/>
      </rPr>
      <t>– Western States Contracting Alliance – provides a means by which 
      participating states can join together in cooperative multi-state contracting</t>
    </r>
  </si>
  <si>
    <t>Savings Calculated from Negotiated Air Contracts</t>
  </si>
  <si>
    <t>Net Calculated Benefit or (Cost) from E-Travel Use (Note 1)</t>
  </si>
  <si>
    <t xml:space="preserve"> Corporate Travel Management</t>
  </si>
  <si>
    <t xml:space="preserve">   Alaska Airlines Contract Savings</t>
  </si>
  <si>
    <t xml:space="preserve">   Delta Contract Savings</t>
  </si>
  <si>
    <t xml:space="preserve">   RAVN Contract Savings</t>
  </si>
  <si>
    <t xml:space="preserve">   Rural Carrier Contracts</t>
  </si>
  <si>
    <t xml:space="preserve">  Group / Meeting Fares</t>
  </si>
  <si>
    <t xml:space="preserve">  E-Certificate or Voucher Used</t>
  </si>
  <si>
    <t xml:space="preserve">  EZBIZ Mileage Tickets</t>
  </si>
  <si>
    <t xml:space="preserve">  Exchanged Unused Ticket on File</t>
  </si>
  <si>
    <t xml:space="preserve">  Name Change for Ticket on File</t>
  </si>
  <si>
    <t xml:space="preserve">    State</t>
  </si>
  <si>
    <t>Savings Calculated from Managed Travel</t>
  </si>
  <si>
    <t xml:space="preserve">  Rental Car Contracts (In-State Budget and NASPO)</t>
  </si>
  <si>
    <t xml:space="preserve">  Hotel (Preferred and NASPO)</t>
  </si>
  <si>
    <t>Savings Calculated from Other Contracts</t>
  </si>
  <si>
    <t>Hotels booked using a hotel contract discount (Preferred or WSCA/NASPO) – the booked rate compared to the federal per diem rate.</t>
  </si>
  <si>
    <t>MANAGED SAVINGS -AIR</t>
  </si>
  <si>
    <t>Managed Travel Savings</t>
  </si>
  <si>
    <t>Total Calculated Savings Reported by CTM  (Note 2)</t>
  </si>
  <si>
    <t>Calculated Savings: E-Travel FY15</t>
  </si>
  <si>
    <r>
      <rPr>
        <b/>
        <sz val="9"/>
        <rFont val="Arial"/>
        <family val="2"/>
      </rPr>
      <t>Note 1:</t>
    </r>
    <r>
      <rPr>
        <sz val="9"/>
        <rFont val="Arial"/>
        <family val="2"/>
      </rPr>
      <t xml:space="preserve"> The Calculated Savings Reported by CTM plus Savings from Other Contracts less Total Fees Paid</t>
    </r>
  </si>
  <si>
    <r>
      <rPr>
        <b/>
        <sz val="9"/>
        <rFont val="Arial"/>
        <family val="2"/>
      </rPr>
      <t>Note 2:</t>
    </r>
    <r>
      <rPr>
        <sz val="9"/>
        <rFont val="Arial"/>
        <family val="2"/>
      </rPr>
      <t xml:space="preserve"> Calculated Negotiated Air savings plus Calculated Managed Travel Savings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</si>
</sst>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3" formatCode="_(* #,##0.00_);_(* \(#,##0.00\);_(* &quot;-&quot;??_);_(@_)"/>
  </numFmts>
  <fonts count="18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50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3" fontId="0" fillId="0" borderId="0" xfId="0" applyNumberFormat="1" applyFill="1" applyBorder="1"/>
    <xf numFmtId="3" fontId="0" fillId="0" borderId="2" xfId="0" applyNumberFormat="1" applyFill="1" applyBorder="1"/>
    <xf numFmtId="3" fontId="0" fillId="0" borderId="1" xfId="0" applyNumberFormat="1" applyBorder="1"/>
    <xf numFmtId="9" fontId="0" fillId="0" borderId="0" xfId="1" applyFont="1"/>
    <xf numFmtId="3" fontId="0" fillId="0" borderId="0" xfId="0" applyNumberFormat="1" applyFill="1" applyAlignment="1">
      <alignment horizontal="center"/>
    </xf>
    <xf numFmtId="9" fontId="0" fillId="0" borderId="0" xfId="1" applyFont="1" applyFill="1"/>
    <xf numFmtId="0" fontId="0" fillId="0" borderId="0" xfId="0" applyFill="1"/>
    <xf numFmtId="0" fontId="3" fillId="0" borderId="0" xfId="0" applyFont="1" applyFill="1"/>
    <xf numFmtId="0" fontId="1" fillId="0" borderId="0" xfId="0" applyFont="1" applyFill="1"/>
    <xf numFmtId="0" fontId="6" fillId="0" borderId="0" xfId="0" applyFont="1"/>
    <xf numFmtId="0" fontId="5" fillId="0" borderId="0" xfId="0" applyFont="1" applyFill="1"/>
    <xf numFmtId="0" fontId="1" fillId="0" borderId="0" xfId="0" applyFont="1"/>
    <xf numFmtId="0" fontId="5" fillId="0" borderId="0" xfId="0" applyFont="1"/>
    <xf numFmtId="0" fontId="7" fillId="0" borderId="0" xfId="0" applyFont="1"/>
    <xf numFmtId="3" fontId="5" fillId="0" borderId="1" xfId="0" applyNumberFormat="1" applyFont="1" applyBorder="1"/>
    <xf numFmtId="3" fontId="5" fillId="0" borderId="1" xfId="0" applyNumberFormat="1" applyFont="1" applyFill="1" applyBorder="1"/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3" fontId="0" fillId="0" borderId="2" xfId="0" applyNumberFormat="1" applyBorder="1" applyAlignment="1">
      <alignment horizontal="center"/>
    </xf>
    <xf numFmtId="0" fontId="5" fillId="0" borderId="0" xfId="0" applyFont="1" applyFill="1" applyBorder="1"/>
    <xf numFmtId="3" fontId="0" fillId="2" borderId="0" xfId="0" applyNumberFormat="1" applyFill="1"/>
    <xf numFmtId="3" fontId="0" fillId="2" borderId="1" xfId="0" applyNumberFormat="1" applyFill="1" applyBorder="1"/>
    <xf numFmtId="3" fontId="0" fillId="2" borderId="0" xfId="0" applyNumberFormat="1" applyFill="1" applyBorder="1"/>
    <xf numFmtId="3" fontId="0" fillId="2" borderId="2" xfId="0" applyNumberFormat="1" applyFill="1" applyBorder="1"/>
    <xf numFmtId="3" fontId="5" fillId="2" borderId="4" xfId="0" applyNumberFormat="1" applyFont="1" applyFill="1" applyBorder="1"/>
    <xf numFmtId="6" fontId="5" fillId="2" borderId="4" xfId="0" applyNumberFormat="1" applyFont="1" applyFill="1" applyBorder="1"/>
    <xf numFmtId="3" fontId="5" fillId="2" borderId="0" xfId="0" applyNumberFormat="1" applyFont="1" applyFill="1" applyBorder="1"/>
    <xf numFmtId="6" fontId="5" fillId="2" borderId="1" xfId="0" applyNumberFormat="1" applyFont="1" applyFill="1" applyBorder="1"/>
    <xf numFmtId="6" fontId="5" fillId="2" borderId="0" xfId="0" applyNumberFormat="1" applyFont="1" applyFill="1" applyBorder="1"/>
    <xf numFmtId="6" fontId="5" fillId="0" borderId="1" xfId="0" applyNumberFormat="1" applyFont="1" applyBorder="1"/>
    <xf numFmtId="3" fontId="5" fillId="0" borderId="0" xfId="0" applyNumberFormat="1" applyFont="1" applyFill="1"/>
    <xf numFmtId="3" fontId="5" fillId="0" borderId="0" xfId="0" applyNumberFormat="1" applyFont="1"/>
    <xf numFmtId="3" fontId="5" fillId="0" borderId="4" xfId="0" applyNumberFormat="1" applyFont="1" applyBorder="1"/>
    <xf numFmtId="3" fontId="5" fillId="0" borderId="4" xfId="0" applyNumberFormat="1" applyFont="1" applyFill="1" applyBorder="1"/>
    <xf numFmtId="3" fontId="0" fillId="2" borderId="2" xfId="0" applyNumberFormat="1" applyFill="1" applyBorder="1" applyAlignment="1">
      <alignment horizontal="center"/>
    </xf>
    <xf numFmtId="9" fontId="1" fillId="0" borderId="0" xfId="1" applyFill="1"/>
    <xf numFmtId="0" fontId="5" fillId="0" borderId="0" xfId="0" applyFont="1" applyBorder="1"/>
    <xf numFmtId="3" fontId="5" fillId="0" borderId="0" xfId="0" applyNumberFormat="1" applyFont="1" applyBorder="1"/>
    <xf numFmtId="6" fontId="5" fillId="0" borderId="0" xfId="0" applyNumberFormat="1" applyFont="1" applyFill="1" applyBorder="1"/>
    <xf numFmtId="6" fontId="5" fillId="0" borderId="4" xfId="0" applyNumberFormat="1" applyFont="1" applyBorder="1"/>
    <xf numFmtId="6" fontId="5" fillId="0" borderId="0" xfId="0" applyNumberFormat="1" applyFont="1"/>
    <xf numFmtId="0" fontId="1" fillId="0" borderId="0" xfId="0" applyFont="1" applyFill="1" applyBorder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9" fillId="0" borderId="0" xfId="0" applyFont="1" applyAlignment="1">
      <alignment horizontal="left" indent="2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left" wrapText="1" indent="4"/>
    </xf>
    <xf numFmtId="38" fontId="5" fillId="2" borderId="0" xfId="0" applyNumberFormat="1" applyFont="1" applyFill="1" applyBorder="1"/>
    <xf numFmtId="3" fontId="0" fillId="0" borderId="0" xfId="0" applyNumberFormat="1" applyBorder="1"/>
    <xf numFmtId="6" fontId="0" fillId="0" borderId="0" xfId="0" applyNumberFormat="1"/>
    <xf numFmtId="9" fontId="5" fillId="0" borderId="1" xfId="1" applyFont="1" applyFill="1" applyBorder="1"/>
    <xf numFmtId="9" fontId="5" fillId="0" borderId="1" xfId="1" applyFont="1" applyBorder="1"/>
    <xf numFmtId="38" fontId="0" fillId="2" borderId="0" xfId="0" applyNumberFormat="1" applyFill="1" applyBorder="1"/>
    <xf numFmtId="6" fontId="5" fillId="0" borderId="4" xfId="0" applyNumberFormat="1" applyFont="1" applyFill="1" applyBorder="1"/>
    <xf numFmtId="0" fontId="8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3" fontId="5" fillId="2" borderId="0" xfId="0" applyNumberFormat="1" applyFont="1" applyFill="1"/>
    <xf numFmtId="6" fontId="5" fillId="2" borderId="0" xfId="0" applyNumberFormat="1" applyFont="1" applyFill="1"/>
    <xf numFmtId="3" fontId="5" fillId="2" borderId="1" xfId="0" applyNumberFormat="1" applyFont="1" applyFill="1" applyBorder="1"/>
    <xf numFmtId="9" fontId="5" fillId="2" borderId="1" xfId="1" applyFont="1" applyFill="1" applyBorder="1"/>
    <xf numFmtId="9" fontId="0" fillId="2" borderId="0" xfId="1" applyFont="1" applyFill="1"/>
    <xf numFmtId="9" fontId="1" fillId="2" borderId="0" xfId="1" applyFill="1"/>
    <xf numFmtId="6" fontId="0" fillId="0" borderId="0" xfId="0" applyNumberFormat="1" applyFill="1"/>
    <xf numFmtId="3" fontId="1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38" fontId="0" fillId="0" borderId="0" xfId="0" applyNumberFormat="1" applyFill="1" applyAlignment="1"/>
    <xf numFmtId="40" fontId="0" fillId="0" borderId="0" xfId="0" applyNumberFormat="1" applyFill="1"/>
    <xf numFmtId="3" fontId="0" fillId="5" borderId="2" xfId="0" applyNumberFormat="1" applyFill="1" applyBorder="1"/>
    <xf numFmtId="3" fontId="0" fillId="5" borderId="0" xfId="0" applyNumberFormat="1" applyFill="1"/>
    <xf numFmtId="3" fontId="1" fillId="5" borderId="2" xfId="0" applyNumberFormat="1" applyFont="1" applyFill="1" applyBorder="1"/>
    <xf numFmtId="6" fontId="5" fillId="5" borderId="0" xfId="0" applyNumberFormat="1" applyFont="1" applyFill="1"/>
    <xf numFmtId="3" fontId="0" fillId="6" borderId="0" xfId="0" applyNumberFormat="1" applyFill="1"/>
    <xf numFmtId="3" fontId="0" fillId="6" borderId="2" xfId="0" applyNumberFormat="1" applyFill="1" applyBorder="1"/>
    <xf numFmtId="3" fontId="0" fillId="6" borderId="0" xfId="0" applyNumberFormat="1" applyFill="1" applyBorder="1"/>
    <xf numFmtId="38" fontId="0" fillId="6" borderId="0" xfId="0" applyNumberFormat="1" applyFill="1" applyBorder="1"/>
    <xf numFmtId="3" fontId="1" fillId="6" borderId="0" xfId="0" applyNumberFormat="1" applyFont="1" applyFill="1" applyBorder="1"/>
    <xf numFmtId="3" fontId="12" fillId="6" borderId="0" xfId="0" applyNumberFormat="1" applyFont="1" applyFill="1" applyBorder="1"/>
    <xf numFmtId="38" fontId="0" fillId="0" borderId="0" xfId="2" applyNumberFormat="1" applyFont="1" applyFill="1" applyAlignment="1"/>
    <xf numFmtId="3" fontId="14" fillId="0" borderId="1" xfId="0" applyNumberFormat="1" applyFont="1" applyBorder="1"/>
    <xf numFmtId="6" fontId="14" fillId="0" borderId="1" xfId="0" applyNumberFormat="1" applyFont="1" applyBorder="1"/>
    <xf numFmtId="3" fontId="1" fillId="6" borderId="0" xfId="0" applyNumberFormat="1" applyFont="1" applyFill="1"/>
    <xf numFmtId="3" fontId="5" fillId="2" borderId="0" xfId="0" applyNumberFormat="1" applyFont="1" applyFill="1" applyAlignment="1">
      <alignment horizontal="center"/>
    </xf>
    <xf numFmtId="0" fontId="5" fillId="2" borderId="0" xfId="0" applyFont="1" applyFill="1" applyBorder="1"/>
    <xf numFmtId="38" fontId="5" fillId="2" borderId="0" xfId="0" applyNumberFormat="1" applyFont="1" applyFill="1" applyAlignment="1"/>
    <xf numFmtId="3" fontId="1" fillId="0" borderId="0" xfId="0" applyNumberFormat="1" applyFont="1" applyFill="1" applyAlignment="1"/>
    <xf numFmtId="3" fontId="0" fillId="6" borderId="0" xfId="0" applyNumberFormat="1" applyFill="1" applyAlignment="1">
      <alignment horizontal="center"/>
    </xf>
    <xf numFmtId="6" fontId="5" fillId="6" borderId="4" xfId="0" applyNumberFormat="1" applyFont="1" applyFill="1" applyBorder="1"/>
    <xf numFmtId="0" fontId="0" fillId="6" borderId="0" xfId="0" applyFill="1" applyBorder="1"/>
    <xf numFmtId="6" fontId="5" fillId="6" borderId="0" xfId="0" applyNumberFormat="1" applyFont="1" applyFill="1" applyBorder="1"/>
    <xf numFmtId="0" fontId="0" fillId="6" borderId="0" xfId="0" applyFill="1"/>
    <xf numFmtId="38" fontId="0" fillId="6" borderId="0" xfId="0" applyNumberFormat="1" applyFill="1" applyAlignment="1"/>
    <xf numFmtId="38" fontId="0" fillId="6" borderId="0" xfId="2" applyNumberFormat="1" applyFont="1" applyFill="1" applyAlignment="1"/>
    <xf numFmtId="40" fontId="2" fillId="3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left" indent="1"/>
    </xf>
    <xf numFmtId="6" fontId="5" fillId="3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5" fillId="0" borderId="0" xfId="0" applyFont="1" applyBorder="1" applyAlignment="1">
      <alignment horizontal="left" vertical="top"/>
    </xf>
    <xf numFmtId="0" fontId="15" fillId="0" borderId="0" xfId="0" applyFont="1" applyFill="1" applyAlignment="1">
      <alignment vertical="top" wrapText="1"/>
    </xf>
    <xf numFmtId="3" fontId="1" fillId="0" borderId="0" xfId="0" applyNumberFormat="1" applyFont="1" applyFill="1" applyBorder="1"/>
    <xf numFmtId="3" fontId="1" fillId="2" borderId="0" xfId="0" applyNumberFormat="1" applyFont="1" applyFill="1" applyBorder="1"/>
    <xf numFmtId="3" fontId="1" fillId="0" borderId="0" xfId="0" applyNumberFormat="1" applyFont="1" applyFill="1"/>
    <xf numFmtId="3" fontId="1" fillId="6" borderId="0" xfId="0" applyNumberFormat="1" applyFont="1" applyFill="1" applyAlignment="1">
      <alignment horizontal="center"/>
    </xf>
    <xf numFmtId="3" fontId="1" fillId="6" borderId="1" xfId="0" applyNumberFormat="1" applyFont="1" applyFill="1" applyBorder="1"/>
    <xf numFmtId="3" fontId="1" fillId="6" borderId="4" xfId="0" applyNumberFormat="1" applyFont="1" applyFill="1" applyBorder="1"/>
    <xf numFmtId="0" fontId="1" fillId="6" borderId="0" xfId="0" applyFont="1" applyFill="1" applyBorder="1"/>
    <xf numFmtId="38" fontId="1" fillId="6" borderId="0" xfId="0" applyNumberFormat="1" applyFont="1" applyFill="1" applyBorder="1" applyAlignment="1">
      <alignment horizontal="right"/>
    </xf>
    <xf numFmtId="0" fontId="1" fillId="6" borderId="0" xfId="0" applyFont="1" applyFill="1"/>
    <xf numFmtId="3" fontId="1" fillId="6" borderId="0" xfId="0" applyNumberFormat="1" applyFont="1" applyFill="1" applyAlignment="1"/>
    <xf numFmtId="3" fontId="1" fillId="3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Alignment="1">
      <alignment horizontal="center"/>
    </xf>
    <xf numFmtId="3" fontId="1" fillId="0" borderId="1" xfId="0" applyNumberFormat="1" applyFont="1" applyFill="1" applyBorder="1"/>
    <xf numFmtId="3" fontId="1" fillId="0" borderId="4" xfId="0" applyNumberFormat="1" applyFont="1" applyFill="1" applyBorder="1"/>
    <xf numFmtId="38" fontId="1" fillId="0" borderId="0" xfId="0" applyNumberFormat="1" applyFont="1" applyFill="1" applyBorder="1" applyAlignment="1">
      <alignment horizontal="right"/>
    </xf>
    <xf numFmtId="38" fontId="1" fillId="6" borderId="0" xfId="0" applyNumberFormat="1" applyFont="1" applyFill="1" applyBorder="1"/>
    <xf numFmtId="38" fontId="1" fillId="0" borderId="0" xfId="0" applyNumberFormat="1" applyFont="1" applyFill="1" applyBorder="1"/>
    <xf numFmtId="3" fontId="1" fillId="2" borderId="0" xfId="0" applyNumberFormat="1" applyFont="1" applyFill="1" applyAlignment="1">
      <alignment horizontal="center"/>
    </xf>
    <xf numFmtId="3" fontId="1" fillId="2" borderId="0" xfId="0" applyNumberFormat="1" applyFont="1" applyFill="1"/>
    <xf numFmtId="3" fontId="1" fillId="2" borderId="1" xfId="0" applyNumberFormat="1" applyFont="1" applyFill="1" applyBorder="1"/>
    <xf numFmtId="3" fontId="1" fillId="2" borderId="4" xfId="0" applyNumberFormat="1" applyFont="1" applyFill="1" applyBorder="1"/>
    <xf numFmtId="0" fontId="1" fillId="2" borderId="0" xfId="0" applyFont="1" applyFill="1" applyBorder="1"/>
    <xf numFmtId="38" fontId="1" fillId="2" borderId="0" xfId="0" applyNumberFormat="1" applyFont="1" applyFill="1" applyBorder="1"/>
    <xf numFmtId="3" fontId="1" fillId="2" borderId="0" xfId="0" applyNumberFormat="1" applyFont="1" applyFill="1" applyAlignment="1"/>
    <xf numFmtId="6" fontId="5" fillId="2" borderId="3" xfId="0" applyNumberFormat="1" applyFont="1" applyFill="1" applyBorder="1"/>
    <xf numFmtId="3" fontId="1" fillId="6" borderId="3" xfId="0" applyNumberFormat="1" applyFont="1" applyFill="1" applyBorder="1"/>
    <xf numFmtId="6" fontId="5" fillId="6" borderId="3" xfId="0" applyNumberFormat="1" applyFont="1" applyFill="1" applyBorder="1"/>
    <xf numFmtId="3" fontId="1" fillId="0" borderId="3" xfId="0" applyNumberFormat="1" applyFont="1" applyFill="1" applyBorder="1"/>
    <xf numFmtId="6" fontId="5" fillId="0" borderId="3" xfId="0" applyNumberFormat="1" applyFont="1" applyFill="1" applyBorder="1"/>
    <xf numFmtId="3" fontId="1" fillId="2" borderId="3" xfId="0" applyNumberFormat="1" applyFont="1" applyFill="1" applyBorder="1"/>
    <xf numFmtId="9" fontId="0" fillId="6" borderId="0" xfId="1" applyFont="1" applyFill="1" applyBorder="1"/>
    <xf numFmtId="9" fontId="0" fillId="0" borderId="0" xfId="1" applyFont="1" applyFill="1" applyBorder="1"/>
    <xf numFmtId="9" fontId="5" fillId="2" borderId="0" xfId="1" applyFont="1" applyFill="1" applyBorder="1"/>
    <xf numFmtId="0" fontId="5" fillId="0" borderId="0" xfId="0" applyFont="1" applyFill="1" applyBorder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Fill="1" applyAlignment="1">
      <alignment wrapText="1"/>
    </xf>
    <xf numFmtId="3" fontId="5" fillId="3" borderId="0" xfId="0" applyNumberFormat="1" applyFont="1" applyFill="1" applyBorder="1"/>
    <xf numFmtId="6" fontId="5" fillId="3" borderId="0" xfId="0" applyNumberFormat="1" applyFont="1" applyFill="1" applyBorder="1"/>
    <xf numFmtId="3" fontId="5" fillId="4" borderId="0" xfId="0" applyNumberFormat="1" applyFont="1" applyFill="1" applyBorder="1"/>
    <xf numFmtId="6" fontId="5" fillId="4" borderId="0" xfId="0" applyNumberFormat="1" applyFont="1" applyFill="1" applyBorder="1"/>
    <xf numFmtId="3" fontId="0" fillId="6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2" borderId="0" xfId="0" applyNumberForma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53"/>
  <sheetViews>
    <sheetView topLeftCell="A22" workbookViewId="0">
      <selection activeCell="A15" sqref="A15"/>
    </sheetView>
  </sheetViews>
  <sheetFormatPr defaultRowHeight="13.2" x14ac:dyDescent="0.25"/>
  <cols>
    <col min="1" max="1" width="92.5546875" customWidth="1"/>
  </cols>
  <sheetData>
    <row r="1" spans="1:1" ht="13.8" x14ac:dyDescent="0.25">
      <c r="A1" s="62" t="s">
        <v>69</v>
      </c>
    </row>
    <row r="2" spans="1:1" ht="13.8" x14ac:dyDescent="0.25">
      <c r="A2" s="16"/>
    </row>
    <row r="3" spans="1:1" ht="13.8" x14ac:dyDescent="0.25">
      <c r="A3" s="46" t="s">
        <v>60</v>
      </c>
    </row>
    <row r="4" spans="1:1" ht="13.8" x14ac:dyDescent="0.25">
      <c r="A4" s="47"/>
    </row>
    <row r="5" spans="1:1" ht="13.8" x14ac:dyDescent="0.25">
      <c r="A5" s="16" t="s">
        <v>61</v>
      </c>
    </row>
    <row r="6" spans="1:1" ht="13.8" x14ac:dyDescent="0.25">
      <c r="A6" s="47" t="s">
        <v>36</v>
      </c>
    </row>
    <row r="7" spans="1:1" ht="27.6" x14ac:dyDescent="0.25">
      <c r="A7" s="53" t="s">
        <v>48</v>
      </c>
    </row>
    <row r="8" spans="1:1" ht="13.8" x14ac:dyDescent="0.25">
      <c r="A8" s="48" t="s">
        <v>68</v>
      </c>
    </row>
    <row r="9" spans="1:1" ht="13.8" x14ac:dyDescent="0.25">
      <c r="A9" s="47"/>
    </row>
    <row r="10" spans="1:1" ht="13.8" x14ac:dyDescent="0.25">
      <c r="A10" s="16" t="s">
        <v>62</v>
      </c>
    </row>
    <row r="11" spans="1:1" ht="13.8" x14ac:dyDescent="0.25">
      <c r="A11" s="47" t="s">
        <v>37</v>
      </c>
    </row>
    <row r="12" spans="1:1" ht="27.6" x14ac:dyDescent="0.25">
      <c r="A12" s="53" t="s">
        <v>47</v>
      </c>
    </row>
    <row r="13" spans="1:1" ht="13.8" x14ac:dyDescent="0.25">
      <c r="A13" s="47"/>
    </row>
    <row r="14" spans="1:1" ht="13.8" x14ac:dyDescent="0.25">
      <c r="A14" s="47"/>
    </row>
    <row r="15" spans="1:1" ht="13.8" x14ac:dyDescent="0.25">
      <c r="A15" s="46" t="s">
        <v>90</v>
      </c>
    </row>
    <row r="16" spans="1:1" ht="13.8" x14ac:dyDescent="0.25">
      <c r="A16" s="47"/>
    </row>
    <row r="17" spans="1:1" ht="13.8" x14ac:dyDescent="0.25">
      <c r="A17" s="16" t="s">
        <v>40</v>
      </c>
    </row>
    <row r="18" spans="1:1" ht="27.6" x14ac:dyDescent="0.25">
      <c r="A18" s="52" t="s">
        <v>49</v>
      </c>
    </row>
    <row r="19" spans="1:1" ht="13.8" x14ac:dyDescent="0.25">
      <c r="A19" s="47"/>
    </row>
    <row r="20" spans="1:1" ht="13.8" x14ac:dyDescent="0.25">
      <c r="A20" s="16" t="s">
        <v>41</v>
      </c>
    </row>
    <row r="21" spans="1:1" ht="27.6" x14ac:dyDescent="0.25">
      <c r="A21" s="52" t="s">
        <v>50</v>
      </c>
    </row>
    <row r="22" spans="1:1" ht="13.8" x14ac:dyDescent="0.25">
      <c r="A22" s="47"/>
    </row>
    <row r="23" spans="1:1" ht="13.8" x14ac:dyDescent="0.25">
      <c r="A23" s="16" t="s">
        <v>42</v>
      </c>
    </row>
    <row r="24" spans="1:1" ht="41.4" x14ac:dyDescent="0.25">
      <c r="A24" s="52" t="s">
        <v>51</v>
      </c>
    </row>
    <row r="25" spans="1:1" ht="13.8" x14ac:dyDescent="0.25">
      <c r="A25" s="47"/>
    </row>
    <row r="26" spans="1:1" ht="13.8" x14ac:dyDescent="0.25">
      <c r="A26" s="16" t="s">
        <v>43</v>
      </c>
    </row>
    <row r="27" spans="1:1" ht="27.6" x14ac:dyDescent="0.25">
      <c r="A27" s="52" t="s">
        <v>52</v>
      </c>
    </row>
    <row r="28" spans="1:1" ht="13.8" x14ac:dyDescent="0.25">
      <c r="A28" s="47"/>
    </row>
    <row r="29" spans="1:1" ht="13.8" x14ac:dyDescent="0.25">
      <c r="A29" s="16" t="s">
        <v>44</v>
      </c>
    </row>
    <row r="30" spans="1:1" ht="27.6" x14ac:dyDescent="0.25">
      <c r="A30" s="52" t="s">
        <v>53</v>
      </c>
    </row>
    <row r="31" spans="1:1" ht="13.8" x14ac:dyDescent="0.25">
      <c r="A31" s="52"/>
    </row>
    <row r="32" spans="1:1" ht="13.8" x14ac:dyDescent="0.25">
      <c r="A32" s="51" t="s">
        <v>63</v>
      </c>
    </row>
    <row r="33" spans="1:1" ht="13.8" x14ac:dyDescent="0.25">
      <c r="A33" s="52" t="s">
        <v>64</v>
      </c>
    </row>
    <row r="34" spans="1:1" ht="13.8" x14ac:dyDescent="0.25">
      <c r="A34" s="52"/>
    </row>
    <row r="35" spans="1:1" ht="13.8" x14ac:dyDescent="0.25">
      <c r="A35" s="52"/>
    </row>
    <row r="36" spans="1:1" ht="13.8" x14ac:dyDescent="0.25">
      <c r="A36" s="61" t="s">
        <v>65</v>
      </c>
    </row>
    <row r="37" spans="1:1" ht="15.75" customHeight="1" x14ac:dyDescent="0.25">
      <c r="A37" s="51"/>
    </row>
    <row r="38" spans="1:1" ht="15.75" customHeight="1" x14ac:dyDescent="0.25">
      <c r="A38" s="16" t="s">
        <v>38</v>
      </c>
    </row>
    <row r="39" spans="1:1" ht="27.6" x14ac:dyDescent="0.25">
      <c r="A39" s="52" t="s">
        <v>89</v>
      </c>
    </row>
    <row r="40" spans="1:1" ht="15.75" customHeight="1" x14ac:dyDescent="0.25">
      <c r="A40" s="16"/>
    </row>
    <row r="41" spans="1:1" ht="15.75" customHeight="1" x14ac:dyDescent="0.25">
      <c r="A41" s="16" t="s">
        <v>39</v>
      </c>
    </row>
    <row r="42" spans="1:1" ht="29.25" customHeight="1" x14ac:dyDescent="0.25">
      <c r="A42" s="52" t="s">
        <v>70</v>
      </c>
    </row>
    <row r="43" spans="1:1" ht="15.75" customHeight="1" x14ac:dyDescent="0.25">
      <c r="A43" s="51"/>
    </row>
    <row r="44" spans="1:1" ht="13.8" x14ac:dyDescent="0.25">
      <c r="A44" s="47"/>
    </row>
    <row r="45" spans="1:1" ht="13.8" x14ac:dyDescent="0.25">
      <c r="A45" s="46" t="s">
        <v>45</v>
      </c>
    </row>
    <row r="46" spans="1:1" ht="13.8" x14ac:dyDescent="0.25">
      <c r="A46" s="16"/>
    </row>
    <row r="47" spans="1:1" ht="13.8" x14ac:dyDescent="0.25">
      <c r="A47" s="48" t="s">
        <v>46</v>
      </c>
    </row>
    <row r="48" spans="1:1" ht="13.8" x14ac:dyDescent="0.25">
      <c r="A48" s="50"/>
    </row>
    <row r="49" spans="1:1" ht="41.4" x14ac:dyDescent="0.25">
      <c r="A49" s="53" t="s">
        <v>54</v>
      </c>
    </row>
    <row r="50" spans="1:1" ht="13.8" x14ac:dyDescent="0.25">
      <c r="A50" s="49"/>
    </row>
    <row r="51" spans="1:1" ht="27.6" x14ac:dyDescent="0.25">
      <c r="A51" s="53" t="s">
        <v>71</v>
      </c>
    </row>
    <row r="52" spans="1:1" ht="13.8" x14ac:dyDescent="0.25">
      <c r="A52" s="49"/>
    </row>
    <row r="53" spans="1:1" ht="27.6" x14ac:dyDescent="0.25">
      <c r="A53" s="53" t="s">
        <v>55</v>
      </c>
    </row>
  </sheetData>
  <pageMargins left="0.7" right="0.7" top="0.75" bottom="0.75" header="0.3" footer="0.3"/>
  <pageSetup scale="71" fitToWidth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40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50.33203125" customWidth="1"/>
    <col min="2" max="2" width="5.88671875" style="1" customWidth="1"/>
    <col min="3" max="3" width="9.6640625" style="1" customWidth="1"/>
    <col min="4" max="4" width="5.88671875" style="1" customWidth="1"/>
    <col min="5" max="5" width="9.6640625" style="1" customWidth="1"/>
    <col min="6" max="6" width="5.88671875" style="1" customWidth="1"/>
    <col min="7" max="7" width="9.6640625" style="1" customWidth="1"/>
    <col min="8" max="8" width="6.33203125" style="1" customWidth="1"/>
    <col min="9" max="9" width="8.109375" style="1" customWidth="1"/>
    <col min="10" max="10" width="6.33203125" style="1" customWidth="1"/>
    <col min="11" max="11" width="8.109375" style="1" customWidth="1"/>
    <col min="12" max="12" width="6.33203125" style="1" customWidth="1"/>
    <col min="13" max="13" width="8.109375" style="1" customWidth="1"/>
    <col min="14" max="14" width="6.33203125" style="1" customWidth="1"/>
    <col min="15" max="15" width="8.109375" style="1" customWidth="1"/>
    <col min="16" max="16" width="6.33203125" style="1" customWidth="1"/>
    <col min="17" max="17" width="8.109375" style="1" customWidth="1"/>
    <col min="18" max="18" width="6.33203125" style="1" customWidth="1"/>
    <col min="19" max="19" width="8.44140625" style="1" customWidth="1"/>
    <col min="20" max="20" width="6.33203125" style="1" customWidth="1"/>
    <col min="21" max="21" width="9.109375" style="1" customWidth="1"/>
    <col min="22" max="22" width="6.33203125" style="1" customWidth="1"/>
    <col min="23" max="23" width="8.109375" style="1" customWidth="1"/>
    <col min="24" max="24" width="7" style="1" customWidth="1"/>
    <col min="25" max="25" width="8.109375" style="1" customWidth="1"/>
    <col min="26" max="26" width="6.44140625" style="2" customWidth="1"/>
    <col min="27" max="27" width="11.109375" style="2" customWidth="1"/>
    <col min="28" max="194" width="8.88671875" customWidth="1"/>
  </cols>
  <sheetData>
    <row r="1" spans="1:27" x14ac:dyDescent="0.25">
      <c r="A1" t="s">
        <v>67</v>
      </c>
    </row>
    <row r="2" spans="1:27" x14ac:dyDescent="0.25">
      <c r="A2" t="s">
        <v>22</v>
      </c>
    </row>
    <row r="3" spans="1:27" s="19" customFormat="1" x14ac:dyDescent="0.25">
      <c r="B3" s="148" t="s">
        <v>0</v>
      </c>
      <c r="C3" s="148"/>
      <c r="D3" s="148" t="s">
        <v>1</v>
      </c>
      <c r="E3" s="148"/>
      <c r="F3" s="148" t="s">
        <v>2</v>
      </c>
      <c r="G3" s="148"/>
      <c r="H3" s="148" t="s">
        <v>3</v>
      </c>
      <c r="I3" s="148"/>
      <c r="J3" s="148" t="s">
        <v>4</v>
      </c>
      <c r="K3" s="148"/>
      <c r="L3" s="148" t="s">
        <v>5</v>
      </c>
      <c r="M3" s="148"/>
      <c r="N3" s="148" t="s">
        <v>6</v>
      </c>
      <c r="O3" s="148"/>
      <c r="P3" s="148" t="s">
        <v>7</v>
      </c>
      <c r="Q3" s="148"/>
      <c r="R3" s="148" t="s">
        <v>8</v>
      </c>
      <c r="S3" s="148"/>
      <c r="T3" s="148" t="s">
        <v>9</v>
      </c>
      <c r="U3" s="148"/>
      <c r="V3" s="148" t="s">
        <v>10</v>
      </c>
      <c r="W3" s="148"/>
      <c r="X3" s="148" t="s">
        <v>11</v>
      </c>
      <c r="Y3" s="148"/>
      <c r="Z3" s="149" t="s">
        <v>12</v>
      </c>
      <c r="AA3" s="149"/>
    </row>
    <row r="4" spans="1:27" x14ac:dyDescent="0.25">
      <c r="B4" s="22" t="s">
        <v>13</v>
      </c>
      <c r="C4" s="22" t="s">
        <v>14</v>
      </c>
      <c r="D4" s="22" t="s">
        <v>13</v>
      </c>
      <c r="E4" s="22" t="s">
        <v>14</v>
      </c>
      <c r="F4" s="22" t="s">
        <v>13</v>
      </c>
      <c r="G4" s="22" t="s">
        <v>14</v>
      </c>
      <c r="H4" s="22" t="s">
        <v>13</v>
      </c>
      <c r="I4" s="22" t="s">
        <v>14</v>
      </c>
      <c r="J4" s="22" t="s">
        <v>13</v>
      </c>
      <c r="K4" s="22" t="s">
        <v>14</v>
      </c>
      <c r="L4" s="22" t="s">
        <v>13</v>
      </c>
      <c r="M4" s="22" t="s">
        <v>14</v>
      </c>
      <c r="N4" s="22" t="s">
        <v>13</v>
      </c>
      <c r="O4" s="22" t="s">
        <v>14</v>
      </c>
      <c r="P4" s="22" t="s">
        <v>13</v>
      </c>
      <c r="Q4" s="22" t="s">
        <v>14</v>
      </c>
      <c r="R4" s="22" t="s">
        <v>13</v>
      </c>
      <c r="S4" s="22" t="s">
        <v>14</v>
      </c>
      <c r="T4" s="22" t="s">
        <v>13</v>
      </c>
      <c r="U4" s="22" t="s">
        <v>14</v>
      </c>
      <c r="V4" s="22" t="s">
        <v>13</v>
      </c>
      <c r="W4" s="22" t="s">
        <v>14</v>
      </c>
      <c r="X4" s="22" t="s">
        <v>13</v>
      </c>
      <c r="Y4" s="22" t="s">
        <v>14</v>
      </c>
      <c r="Z4" s="38" t="s">
        <v>13</v>
      </c>
      <c r="AA4" s="38" t="s">
        <v>14</v>
      </c>
    </row>
    <row r="5" spans="1:27" x14ac:dyDescent="0.25">
      <c r="A5" s="13" t="s">
        <v>32</v>
      </c>
      <c r="Z5" s="24"/>
      <c r="AA5" s="24"/>
    </row>
    <row r="6" spans="1:27" ht="13.8" thickBot="1" x14ac:dyDescent="0.3">
      <c r="A6" s="21" t="s">
        <v>34</v>
      </c>
      <c r="B6" s="74">
        <v>168</v>
      </c>
      <c r="D6" s="74">
        <v>165</v>
      </c>
      <c r="F6" s="74">
        <v>191</v>
      </c>
      <c r="H6" s="74">
        <v>160</v>
      </c>
      <c r="J6" s="74">
        <v>126</v>
      </c>
      <c r="L6" s="74">
        <v>131</v>
      </c>
      <c r="N6" s="74">
        <v>209</v>
      </c>
      <c r="P6" s="74">
        <v>129</v>
      </c>
      <c r="R6" s="74">
        <v>158</v>
      </c>
      <c r="T6" s="74">
        <v>197</v>
      </c>
      <c r="V6" s="76">
        <v>140</v>
      </c>
      <c r="X6" s="74">
        <v>137</v>
      </c>
      <c r="Z6" s="25">
        <f>B6+D6+F6+H6+J6+L6+N6+P6+R6+T6+V6+X6</f>
        <v>1911</v>
      </c>
      <c r="AA6" s="24"/>
    </row>
    <row r="7" spans="1:27" ht="13.8" thickTop="1" x14ac:dyDescent="0.25">
      <c r="A7" s="100" t="s">
        <v>74</v>
      </c>
      <c r="C7" s="75">
        <v>2028.6</v>
      </c>
      <c r="E7" s="75">
        <v>1954.99</v>
      </c>
      <c r="G7" s="75">
        <v>2132.1799999999998</v>
      </c>
      <c r="I7" s="75">
        <v>2012.75</v>
      </c>
      <c r="K7" s="75">
        <v>1571.22</v>
      </c>
      <c r="M7" s="75">
        <v>1819.81</v>
      </c>
      <c r="O7" s="75">
        <v>2433.56</v>
      </c>
      <c r="Q7" s="75">
        <v>1716.58</v>
      </c>
      <c r="S7" s="75">
        <v>1954.36</v>
      </c>
      <c r="U7" s="75">
        <v>2480.9299999999998</v>
      </c>
      <c r="W7" s="75">
        <v>1823.85</v>
      </c>
      <c r="Y7" s="75">
        <v>1782.09</v>
      </c>
      <c r="Z7" s="24"/>
      <c r="AA7" s="26">
        <f>C7+E7+G7+I7+K7+M7+O7+Q7+S7+U7+W7+Y7</f>
        <v>23710.92</v>
      </c>
    </row>
    <row r="8" spans="1:27" x14ac:dyDescent="0.25">
      <c r="A8" s="45" t="s">
        <v>84</v>
      </c>
      <c r="C8" s="76">
        <v>168</v>
      </c>
      <c r="E8" s="76">
        <v>165</v>
      </c>
      <c r="G8" s="76">
        <v>191</v>
      </c>
      <c r="I8" s="76">
        <v>160</v>
      </c>
      <c r="K8" s="76">
        <v>126</v>
      </c>
      <c r="M8" s="76">
        <v>131</v>
      </c>
      <c r="O8" s="76">
        <v>209</v>
      </c>
      <c r="Q8" s="76">
        <v>129</v>
      </c>
      <c r="S8" s="76">
        <v>158</v>
      </c>
      <c r="U8" s="76">
        <v>197</v>
      </c>
      <c r="W8" s="76">
        <v>140</v>
      </c>
      <c r="Y8" s="76">
        <v>137</v>
      </c>
      <c r="Z8" s="24"/>
      <c r="AA8" s="27">
        <f>C8+E8+G8+I8+K8+M8+O8+Q8+S8+U8+W8+Y8</f>
        <v>1911</v>
      </c>
    </row>
    <row r="9" spans="1:27" ht="13.8" thickBot="1" x14ac:dyDescent="0.3">
      <c r="A9" s="23" t="s">
        <v>35</v>
      </c>
      <c r="B9" s="5"/>
      <c r="C9" s="33">
        <f>SUM(C7:C8)</f>
        <v>2196.6</v>
      </c>
      <c r="D9" s="5"/>
      <c r="E9" s="33">
        <f>SUM(E7:E8)</f>
        <v>2119.9899999999998</v>
      </c>
      <c r="F9" s="5"/>
      <c r="G9" s="33">
        <f>SUM(G7:G8)</f>
        <v>2323.1799999999998</v>
      </c>
      <c r="H9" s="5"/>
      <c r="I9" s="33">
        <f>SUM(I7:I8)</f>
        <v>2172.75</v>
      </c>
      <c r="J9" s="5"/>
      <c r="K9" s="33">
        <f>SUM(K7:K8)</f>
        <v>1697.22</v>
      </c>
      <c r="L9" s="5"/>
      <c r="M9" s="33">
        <f>SUM(M7:M8)</f>
        <v>1950.81</v>
      </c>
      <c r="N9" s="5"/>
      <c r="O9" s="33">
        <f>SUM(O7:O8)</f>
        <v>2642.56</v>
      </c>
      <c r="P9" s="5"/>
      <c r="Q9" s="33">
        <f>SUM(Q7:Q8)</f>
        <v>1845.58</v>
      </c>
      <c r="R9" s="5"/>
      <c r="S9" s="33">
        <f>SUM(S7:S8)</f>
        <v>2112.3599999999997</v>
      </c>
      <c r="T9" s="5"/>
      <c r="U9" s="33">
        <f>SUM(U7:U8)</f>
        <v>2677.93</v>
      </c>
      <c r="V9" s="5"/>
      <c r="W9" s="33">
        <f>SUM(W7:W8)</f>
        <v>1963.85</v>
      </c>
      <c r="X9" s="5"/>
      <c r="Y9" s="33">
        <f>SUM(Y7:Y8)</f>
        <v>1919.09</v>
      </c>
      <c r="Z9" s="25"/>
      <c r="AA9" s="31">
        <f>SUM(AA7:AA8)</f>
        <v>25621.919999999998</v>
      </c>
    </row>
    <row r="10" spans="1:27" ht="13.8" thickTop="1" x14ac:dyDescent="0.25">
      <c r="Z10" s="24"/>
      <c r="AA10" s="24"/>
    </row>
    <row r="11" spans="1:27" x14ac:dyDescent="0.25">
      <c r="A11" s="23" t="s">
        <v>57</v>
      </c>
      <c r="Z11" s="24"/>
      <c r="AA11" s="24"/>
    </row>
    <row r="12" spans="1:27" x14ac:dyDescent="0.25">
      <c r="A12" s="20" t="s">
        <v>75</v>
      </c>
      <c r="B12" s="78">
        <v>103</v>
      </c>
      <c r="C12" s="78">
        <v>2249.19</v>
      </c>
      <c r="D12" s="78">
        <v>67</v>
      </c>
      <c r="E12" s="78">
        <v>1415.45</v>
      </c>
      <c r="F12" s="78">
        <v>113</v>
      </c>
      <c r="G12" s="78">
        <v>2385.63</v>
      </c>
      <c r="H12" s="78">
        <v>53</v>
      </c>
      <c r="I12" s="78">
        <v>1150.6400000000001</v>
      </c>
      <c r="J12" s="78">
        <v>46</v>
      </c>
      <c r="K12" s="78">
        <v>1108.77</v>
      </c>
      <c r="L12" s="78">
        <v>60</v>
      </c>
      <c r="M12" s="78">
        <v>1490.96</v>
      </c>
      <c r="N12" s="78">
        <v>112</v>
      </c>
      <c r="O12" s="78">
        <v>2336.17</v>
      </c>
      <c r="P12" s="78">
        <v>62</v>
      </c>
      <c r="Q12" s="78">
        <v>1539.96</v>
      </c>
      <c r="R12" s="78">
        <v>88</v>
      </c>
      <c r="S12" s="78">
        <v>1814.92</v>
      </c>
      <c r="T12" s="78">
        <v>99</v>
      </c>
      <c r="U12" s="78">
        <v>1933.59</v>
      </c>
      <c r="V12" s="78">
        <v>75</v>
      </c>
      <c r="W12" s="78">
        <v>1580.32</v>
      </c>
      <c r="X12" s="78">
        <v>73</v>
      </c>
      <c r="Y12" s="78">
        <v>1942.84</v>
      </c>
      <c r="Z12" s="26">
        <f t="shared" ref="Z12:AA15" si="0">B12+D12+F12+H12+J12+L12+N12+P12+R12+T12+V12+X12</f>
        <v>951</v>
      </c>
      <c r="AA12" s="26">
        <f t="shared" si="0"/>
        <v>20948.439999999999</v>
      </c>
    </row>
    <row r="13" spans="1:27" x14ac:dyDescent="0.25">
      <c r="A13" s="20" t="s">
        <v>76</v>
      </c>
      <c r="B13" s="78">
        <v>3</v>
      </c>
      <c r="C13" s="78">
        <v>55.79</v>
      </c>
      <c r="D13" s="78">
        <v>2</v>
      </c>
      <c r="E13" s="78">
        <v>34.119999999999997</v>
      </c>
      <c r="F13" s="78">
        <v>1</v>
      </c>
      <c r="G13" s="78">
        <v>10.75</v>
      </c>
      <c r="H13" s="78"/>
      <c r="I13" s="78"/>
      <c r="J13" s="78"/>
      <c r="K13" s="78"/>
      <c r="L13" s="78"/>
      <c r="M13" s="78"/>
      <c r="N13" s="78">
        <v>1</v>
      </c>
      <c r="O13" s="78">
        <v>5.0599999999999996</v>
      </c>
      <c r="P13" s="78"/>
      <c r="Q13" s="78"/>
      <c r="R13" s="78"/>
      <c r="S13" s="78"/>
      <c r="T13" s="78">
        <v>4</v>
      </c>
      <c r="U13" s="78">
        <v>73.78</v>
      </c>
      <c r="V13" s="78"/>
      <c r="W13" s="78"/>
      <c r="X13" s="78">
        <v>1</v>
      </c>
      <c r="Y13" s="78">
        <v>14.4</v>
      </c>
      <c r="Z13" s="26">
        <f t="shared" si="0"/>
        <v>12</v>
      </c>
      <c r="AA13" s="26">
        <f t="shared" si="0"/>
        <v>193.9</v>
      </c>
    </row>
    <row r="14" spans="1:27" x14ac:dyDescent="0.25">
      <c r="A14" s="45" t="s">
        <v>77</v>
      </c>
      <c r="B14" s="78">
        <v>9</v>
      </c>
      <c r="C14" s="78">
        <v>1020</v>
      </c>
      <c r="D14" s="78">
        <v>8</v>
      </c>
      <c r="E14" s="78">
        <v>232</v>
      </c>
      <c r="F14" s="78">
        <v>10</v>
      </c>
      <c r="G14" s="78">
        <v>1044</v>
      </c>
      <c r="H14" s="78">
        <v>23</v>
      </c>
      <c r="I14" s="78">
        <v>1510</v>
      </c>
      <c r="J14" s="78">
        <v>17</v>
      </c>
      <c r="K14" s="78">
        <v>1411</v>
      </c>
      <c r="L14" s="78">
        <v>14</v>
      </c>
      <c r="M14" s="78">
        <v>415</v>
      </c>
      <c r="N14" s="78">
        <v>14</v>
      </c>
      <c r="O14" s="78">
        <v>1016</v>
      </c>
      <c r="P14" s="78">
        <v>15</v>
      </c>
      <c r="Q14" s="78">
        <v>1262</v>
      </c>
      <c r="R14" s="78">
        <v>21</v>
      </c>
      <c r="S14" s="78">
        <v>1732</v>
      </c>
      <c r="T14" s="78">
        <v>21</v>
      </c>
      <c r="U14" s="78">
        <v>1904</v>
      </c>
      <c r="V14" s="78">
        <v>14</v>
      </c>
      <c r="W14" s="78">
        <v>1159</v>
      </c>
      <c r="X14" s="78">
        <v>10</v>
      </c>
      <c r="Y14" s="78">
        <v>729.2</v>
      </c>
      <c r="Z14" s="26">
        <f t="shared" si="0"/>
        <v>176</v>
      </c>
      <c r="AA14" s="26">
        <f t="shared" si="0"/>
        <v>13434.2</v>
      </c>
    </row>
    <row r="15" spans="1:27" s="19" customFormat="1" x14ac:dyDescent="0.25">
      <c r="A15" s="45" t="s">
        <v>78</v>
      </c>
      <c r="B15" s="79">
        <v>1</v>
      </c>
      <c r="C15" s="79">
        <v>8</v>
      </c>
      <c r="D15" s="79">
        <v>1</v>
      </c>
      <c r="E15" s="79">
        <v>0</v>
      </c>
      <c r="F15" s="79"/>
      <c r="G15" s="79"/>
      <c r="H15" s="79">
        <v>1</v>
      </c>
      <c r="I15" s="79">
        <v>0</v>
      </c>
      <c r="J15" s="79">
        <v>1</v>
      </c>
      <c r="K15" s="79">
        <v>58</v>
      </c>
      <c r="L15" s="79">
        <v>3</v>
      </c>
      <c r="M15" s="79">
        <v>2</v>
      </c>
      <c r="N15" s="79"/>
      <c r="O15" s="79"/>
      <c r="P15" s="79">
        <v>2</v>
      </c>
      <c r="Q15" s="79">
        <v>80</v>
      </c>
      <c r="R15" s="79"/>
      <c r="S15" s="79"/>
      <c r="T15" s="79"/>
      <c r="U15" s="79"/>
      <c r="V15" s="79">
        <v>3</v>
      </c>
      <c r="W15" s="79">
        <v>6</v>
      </c>
      <c r="X15" s="79">
        <v>-3</v>
      </c>
      <c r="Y15" s="79">
        <v>-6</v>
      </c>
      <c r="Z15" s="26">
        <f t="shared" si="0"/>
        <v>9</v>
      </c>
      <c r="AA15" s="26">
        <f t="shared" si="0"/>
        <v>148</v>
      </c>
    </row>
    <row r="16" spans="1:27" ht="13.8" thickBot="1" x14ac:dyDescent="0.3">
      <c r="A16" s="103" t="s">
        <v>72</v>
      </c>
      <c r="B16" s="17">
        <f t="shared" ref="B16:AA16" si="1">SUM(B12:B15)</f>
        <v>116</v>
      </c>
      <c r="C16" s="33">
        <f t="shared" si="1"/>
        <v>3332.98</v>
      </c>
      <c r="D16" s="17">
        <f t="shared" si="1"/>
        <v>78</v>
      </c>
      <c r="E16" s="33">
        <f t="shared" si="1"/>
        <v>1681.57</v>
      </c>
      <c r="F16" s="17">
        <f t="shared" si="1"/>
        <v>124</v>
      </c>
      <c r="G16" s="33">
        <f t="shared" si="1"/>
        <v>3440.38</v>
      </c>
      <c r="H16" s="17">
        <f t="shared" si="1"/>
        <v>77</v>
      </c>
      <c r="I16" s="33">
        <f t="shared" si="1"/>
        <v>2660.6400000000003</v>
      </c>
      <c r="J16" s="17">
        <f t="shared" si="1"/>
        <v>64</v>
      </c>
      <c r="K16" s="33">
        <f t="shared" si="1"/>
        <v>2577.77</v>
      </c>
      <c r="L16" s="17">
        <f t="shared" si="1"/>
        <v>77</v>
      </c>
      <c r="M16" s="33">
        <f t="shared" si="1"/>
        <v>1907.96</v>
      </c>
      <c r="N16" s="17">
        <f t="shared" si="1"/>
        <v>127</v>
      </c>
      <c r="O16" s="33">
        <f t="shared" si="1"/>
        <v>3357.23</v>
      </c>
      <c r="P16" s="17">
        <f t="shared" si="1"/>
        <v>79</v>
      </c>
      <c r="Q16" s="33">
        <f t="shared" si="1"/>
        <v>2881.96</v>
      </c>
      <c r="R16" s="17">
        <f t="shared" si="1"/>
        <v>109</v>
      </c>
      <c r="S16" s="33">
        <f t="shared" si="1"/>
        <v>3546.92</v>
      </c>
      <c r="T16" s="17">
        <f t="shared" si="1"/>
        <v>124</v>
      </c>
      <c r="U16" s="33">
        <f t="shared" si="1"/>
        <v>3911.37</v>
      </c>
      <c r="V16" s="17">
        <f t="shared" si="1"/>
        <v>92</v>
      </c>
      <c r="W16" s="33">
        <f t="shared" si="1"/>
        <v>2745.3199999999997</v>
      </c>
      <c r="X16" s="17">
        <f t="shared" si="1"/>
        <v>81</v>
      </c>
      <c r="Y16" s="33">
        <f t="shared" si="1"/>
        <v>2680.44</v>
      </c>
      <c r="Z16" s="28">
        <f t="shared" si="1"/>
        <v>1148</v>
      </c>
      <c r="AA16" s="29">
        <f t="shared" si="1"/>
        <v>34724.54</v>
      </c>
    </row>
    <row r="17" spans="1:29" ht="13.8" thickTop="1" x14ac:dyDescent="0.25">
      <c r="Z17" s="24"/>
      <c r="AA17" s="24"/>
    </row>
    <row r="18" spans="1:29" x14ac:dyDescent="0.25">
      <c r="A18" s="23" t="s">
        <v>91</v>
      </c>
      <c r="Z18" s="24"/>
      <c r="AA18" s="24"/>
    </row>
    <row r="19" spans="1:29" x14ac:dyDescent="0.25">
      <c r="A19" s="45" t="s">
        <v>79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26">
        <f t="shared" ref="Z19:AA24" si="2">B19+D19+F19+H19+J19+L19+N19+P19+R19+T19+V19+X19</f>
        <v>0</v>
      </c>
      <c r="AA19" s="26">
        <f t="shared" si="2"/>
        <v>0</v>
      </c>
    </row>
    <row r="20" spans="1:29" x14ac:dyDescent="0.25">
      <c r="A20" s="45" t="s">
        <v>80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>
        <v>1</v>
      </c>
      <c r="U20" s="78">
        <v>570.6</v>
      </c>
      <c r="V20" s="78"/>
      <c r="W20" s="78"/>
      <c r="X20" s="78"/>
      <c r="Y20" s="78"/>
      <c r="Z20" s="26">
        <f t="shared" si="2"/>
        <v>1</v>
      </c>
      <c r="AA20" s="26">
        <f t="shared" si="2"/>
        <v>570.6</v>
      </c>
    </row>
    <row r="21" spans="1:29" x14ac:dyDescent="0.25">
      <c r="A21" s="45" t="s">
        <v>81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26">
        <f t="shared" si="2"/>
        <v>0</v>
      </c>
      <c r="AA21" s="26">
        <f t="shared" si="2"/>
        <v>0</v>
      </c>
    </row>
    <row r="22" spans="1:29" x14ac:dyDescent="0.25">
      <c r="A22" s="45" t="s">
        <v>82</v>
      </c>
      <c r="B22" s="80">
        <v>2</v>
      </c>
      <c r="C22" s="80">
        <v>498.7</v>
      </c>
      <c r="D22" s="80">
        <v>4</v>
      </c>
      <c r="E22" s="80">
        <v>2414.17</v>
      </c>
      <c r="F22" s="80">
        <v>1</v>
      </c>
      <c r="G22" s="80">
        <v>212.7</v>
      </c>
      <c r="H22" s="80"/>
      <c r="I22" s="80"/>
      <c r="J22" s="80">
        <v>7</v>
      </c>
      <c r="K22" s="80">
        <v>2924.74</v>
      </c>
      <c r="L22" s="80">
        <v>2</v>
      </c>
      <c r="M22" s="80">
        <v>682.3</v>
      </c>
      <c r="N22" s="80">
        <v>6</v>
      </c>
      <c r="O22" s="80">
        <v>2813.91</v>
      </c>
      <c r="P22" s="80">
        <v>1</v>
      </c>
      <c r="Q22" s="80">
        <v>335.1</v>
      </c>
      <c r="R22" s="80">
        <v>1</v>
      </c>
      <c r="S22" s="80">
        <v>986.5</v>
      </c>
      <c r="T22" s="80">
        <v>7</v>
      </c>
      <c r="U22" s="80">
        <v>2380.58</v>
      </c>
      <c r="V22" s="80">
        <v>1</v>
      </c>
      <c r="W22" s="80">
        <v>649.4</v>
      </c>
      <c r="X22" s="80"/>
      <c r="Y22" s="80"/>
      <c r="Z22" s="26">
        <f t="shared" si="2"/>
        <v>32</v>
      </c>
      <c r="AA22" s="26">
        <f t="shared" si="2"/>
        <v>13898.1</v>
      </c>
    </row>
    <row r="23" spans="1:29" x14ac:dyDescent="0.25">
      <c r="A23" s="45" t="s">
        <v>83</v>
      </c>
      <c r="B23" s="80">
        <v>1</v>
      </c>
      <c r="C23" s="80">
        <v>36.5</v>
      </c>
      <c r="D23" s="80">
        <v>1</v>
      </c>
      <c r="E23" s="80">
        <v>627.4</v>
      </c>
      <c r="F23" s="80">
        <v>1</v>
      </c>
      <c r="G23" s="80">
        <v>173.3</v>
      </c>
      <c r="H23" s="80">
        <v>2</v>
      </c>
      <c r="I23" s="80">
        <v>988.9</v>
      </c>
      <c r="J23" s="80">
        <v>2</v>
      </c>
      <c r="K23" s="80">
        <v>500.2</v>
      </c>
      <c r="L23" s="80">
        <v>1</v>
      </c>
      <c r="M23" s="80">
        <v>238.5</v>
      </c>
      <c r="N23" s="80"/>
      <c r="O23" s="80"/>
      <c r="P23" s="80">
        <v>2</v>
      </c>
      <c r="Q23" s="80">
        <v>520.20000000000005</v>
      </c>
      <c r="R23" s="80">
        <v>1</v>
      </c>
      <c r="S23" s="80">
        <v>326.89999999999998</v>
      </c>
      <c r="T23" s="80"/>
      <c r="U23" s="80"/>
      <c r="V23" s="80"/>
      <c r="W23" s="80"/>
      <c r="X23" s="80">
        <v>1</v>
      </c>
      <c r="Y23" s="80">
        <v>216.15</v>
      </c>
      <c r="Z23" s="26">
        <f t="shared" si="2"/>
        <v>12</v>
      </c>
      <c r="AA23" s="26">
        <f t="shared" si="2"/>
        <v>3628.05</v>
      </c>
    </row>
    <row r="24" spans="1:29" x14ac:dyDescent="0.25">
      <c r="A24" s="45" t="s">
        <v>66</v>
      </c>
      <c r="B24" s="79"/>
      <c r="C24" s="79"/>
      <c r="D24" s="79"/>
      <c r="E24" s="79"/>
      <c r="F24" s="79"/>
      <c r="G24" s="79"/>
      <c r="H24" s="79"/>
      <c r="I24" s="79"/>
      <c r="J24" s="78">
        <v>1</v>
      </c>
      <c r="K24" s="78">
        <v>95.83</v>
      </c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26">
        <f t="shared" si="2"/>
        <v>1</v>
      </c>
      <c r="AA24" s="26">
        <f t="shared" si="2"/>
        <v>95.83</v>
      </c>
    </row>
    <row r="25" spans="1:29" ht="13.8" thickBot="1" x14ac:dyDescent="0.3">
      <c r="A25" s="23" t="s">
        <v>85</v>
      </c>
      <c r="B25" s="17">
        <f t="shared" ref="B25:AA25" si="3">SUM(B19:B24)</f>
        <v>3</v>
      </c>
      <c r="C25" s="33">
        <f t="shared" si="3"/>
        <v>535.20000000000005</v>
      </c>
      <c r="D25" s="17">
        <f t="shared" si="3"/>
        <v>5</v>
      </c>
      <c r="E25" s="33">
        <f t="shared" si="3"/>
        <v>3041.57</v>
      </c>
      <c r="F25" s="17">
        <f t="shared" si="3"/>
        <v>2</v>
      </c>
      <c r="G25" s="33">
        <f t="shared" si="3"/>
        <v>386</v>
      </c>
      <c r="H25" s="17">
        <f t="shared" si="3"/>
        <v>2</v>
      </c>
      <c r="I25" s="33">
        <f t="shared" si="3"/>
        <v>988.9</v>
      </c>
      <c r="J25" s="36">
        <f t="shared" si="3"/>
        <v>10</v>
      </c>
      <c r="K25" s="43">
        <f t="shared" si="3"/>
        <v>3520.7699999999995</v>
      </c>
      <c r="L25" s="36">
        <f t="shared" si="3"/>
        <v>3</v>
      </c>
      <c r="M25" s="43">
        <f t="shared" si="3"/>
        <v>920.8</v>
      </c>
      <c r="N25" s="36">
        <f t="shared" si="3"/>
        <v>6</v>
      </c>
      <c r="O25" s="43">
        <f t="shared" si="3"/>
        <v>2813.91</v>
      </c>
      <c r="P25" s="36">
        <f t="shared" si="3"/>
        <v>3</v>
      </c>
      <c r="Q25" s="43">
        <f t="shared" si="3"/>
        <v>855.30000000000007</v>
      </c>
      <c r="R25" s="36">
        <f t="shared" si="3"/>
        <v>2</v>
      </c>
      <c r="S25" s="43">
        <f t="shared" si="3"/>
        <v>1313.4</v>
      </c>
      <c r="T25" s="36">
        <f t="shared" si="3"/>
        <v>8</v>
      </c>
      <c r="U25" s="43">
        <f t="shared" si="3"/>
        <v>2951.18</v>
      </c>
      <c r="V25" s="36">
        <f t="shared" si="3"/>
        <v>1</v>
      </c>
      <c r="W25" s="43">
        <f t="shared" si="3"/>
        <v>649.4</v>
      </c>
      <c r="X25" s="36">
        <f t="shared" si="3"/>
        <v>1</v>
      </c>
      <c r="Y25" s="43">
        <f t="shared" si="3"/>
        <v>216.15</v>
      </c>
      <c r="Z25" s="28">
        <f t="shared" si="3"/>
        <v>46</v>
      </c>
      <c r="AA25" s="29">
        <f t="shared" si="3"/>
        <v>18192.580000000002</v>
      </c>
    </row>
    <row r="26" spans="1:29" ht="13.8" thickTop="1" x14ac:dyDescent="0.25">
      <c r="A26" s="23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/>
      <c r="AA26" s="30"/>
    </row>
    <row r="27" spans="1:29" x14ac:dyDescent="0.25">
      <c r="A27" s="138" t="s">
        <v>92</v>
      </c>
      <c r="B27" s="35">
        <f t="shared" ref="B27:AA27" si="4">B16+B25</f>
        <v>119</v>
      </c>
      <c r="C27" s="44">
        <f t="shared" si="4"/>
        <v>3868.1800000000003</v>
      </c>
      <c r="D27" s="35">
        <f t="shared" si="4"/>
        <v>83</v>
      </c>
      <c r="E27" s="44">
        <f t="shared" si="4"/>
        <v>4723.1400000000003</v>
      </c>
      <c r="F27" s="35">
        <f t="shared" si="4"/>
        <v>126</v>
      </c>
      <c r="G27" s="44">
        <f t="shared" si="4"/>
        <v>3826.38</v>
      </c>
      <c r="H27" s="35">
        <f t="shared" si="4"/>
        <v>79</v>
      </c>
      <c r="I27" s="44">
        <f t="shared" si="4"/>
        <v>3649.5400000000004</v>
      </c>
      <c r="J27" s="35">
        <f t="shared" si="4"/>
        <v>74</v>
      </c>
      <c r="K27" s="44">
        <f t="shared" si="4"/>
        <v>6098.5399999999991</v>
      </c>
      <c r="L27" s="35">
        <f t="shared" si="4"/>
        <v>80</v>
      </c>
      <c r="M27" s="44">
        <f t="shared" si="4"/>
        <v>2828.76</v>
      </c>
      <c r="N27" s="35">
        <f t="shared" si="4"/>
        <v>133</v>
      </c>
      <c r="O27" s="44">
        <f t="shared" si="4"/>
        <v>6171.1399999999994</v>
      </c>
      <c r="P27" s="35">
        <f t="shared" si="4"/>
        <v>82</v>
      </c>
      <c r="Q27" s="44">
        <f t="shared" si="4"/>
        <v>3737.26</v>
      </c>
      <c r="R27" s="35">
        <f t="shared" si="4"/>
        <v>111</v>
      </c>
      <c r="S27" s="44">
        <f t="shared" si="4"/>
        <v>4860.32</v>
      </c>
      <c r="T27" s="35">
        <f t="shared" si="4"/>
        <v>132</v>
      </c>
      <c r="U27" s="44">
        <f t="shared" si="4"/>
        <v>6862.5499999999993</v>
      </c>
      <c r="V27" s="35">
        <f t="shared" si="4"/>
        <v>93</v>
      </c>
      <c r="W27" s="44">
        <f t="shared" si="4"/>
        <v>3394.72</v>
      </c>
      <c r="X27" s="35">
        <f t="shared" si="4"/>
        <v>82</v>
      </c>
      <c r="Y27" s="44">
        <f t="shared" si="4"/>
        <v>2896.59</v>
      </c>
      <c r="Z27" s="63">
        <f t="shared" si="4"/>
        <v>1194</v>
      </c>
      <c r="AA27" s="64">
        <f t="shared" si="4"/>
        <v>52917.120000000003</v>
      </c>
    </row>
    <row r="28" spans="1:29" x14ac:dyDescent="0.25">
      <c r="A28" s="23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4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63"/>
      <c r="AA28" s="64"/>
    </row>
    <row r="29" spans="1:29" ht="12.75" customHeight="1" x14ac:dyDescent="0.25">
      <c r="A29" s="23" t="s">
        <v>58</v>
      </c>
      <c r="B29" s="34"/>
      <c r="C29" s="77">
        <v>64512.97</v>
      </c>
      <c r="D29" s="34"/>
      <c r="E29" s="77">
        <v>56218.33</v>
      </c>
      <c r="F29" s="34"/>
      <c r="G29" s="77">
        <v>70593.81</v>
      </c>
      <c r="H29" s="34"/>
      <c r="I29" s="77">
        <v>53701.36</v>
      </c>
      <c r="J29" s="34"/>
      <c r="K29" s="77">
        <v>30688.73</v>
      </c>
      <c r="L29" s="34"/>
      <c r="M29" s="77">
        <v>45993.93</v>
      </c>
      <c r="N29" s="34"/>
      <c r="O29" s="77">
        <v>67620.06</v>
      </c>
      <c r="P29" s="34"/>
      <c r="Q29" s="77">
        <v>45286.85</v>
      </c>
      <c r="R29" s="34"/>
      <c r="S29" s="77">
        <v>61282.96</v>
      </c>
      <c r="T29" s="34"/>
      <c r="U29" s="77">
        <v>74135.75</v>
      </c>
      <c r="V29" s="34"/>
      <c r="W29" s="77">
        <v>50886.3</v>
      </c>
      <c r="X29" s="34"/>
      <c r="Y29" s="77">
        <v>45852.62</v>
      </c>
      <c r="Z29" s="54"/>
      <c r="AA29" s="32">
        <f>C29+E29+G29+I29+K29+M29+O29+Q29+S29+U29+W29+Y29</f>
        <v>666773.67000000004</v>
      </c>
      <c r="AC29" s="56"/>
    </row>
    <row r="30" spans="1:29" s="9" customFormat="1" ht="12.75" customHeight="1" thickBot="1" x14ac:dyDescent="0.3">
      <c r="A30" s="45" t="s">
        <v>59</v>
      </c>
      <c r="B30" s="18"/>
      <c r="C30" s="57">
        <f>C27/C29</f>
        <v>5.9959725927980066E-2</v>
      </c>
      <c r="D30" s="18"/>
      <c r="E30" s="57">
        <f>E27/E29</f>
        <v>8.4014235214742244E-2</v>
      </c>
      <c r="F30" s="18"/>
      <c r="G30" s="57">
        <f>G27/G29</f>
        <v>5.4202769336291673E-2</v>
      </c>
      <c r="H30" s="18"/>
      <c r="I30" s="57">
        <f>I27/I29</f>
        <v>6.7959917588679322E-2</v>
      </c>
      <c r="J30" s="18"/>
      <c r="K30" s="57">
        <f>K27/K29</f>
        <v>0.19872246261086721</v>
      </c>
      <c r="L30" s="18"/>
      <c r="M30" s="57">
        <f>M27/M29</f>
        <v>6.1502898317234475E-2</v>
      </c>
      <c r="N30" s="18"/>
      <c r="O30" s="57">
        <f>O27/O29</f>
        <v>9.1261971669353736E-2</v>
      </c>
      <c r="P30" s="18"/>
      <c r="Q30" s="57">
        <f>Q27/Q29</f>
        <v>8.2524176444155425E-2</v>
      </c>
      <c r="R30" s="18"/>
      <c r="S30" s="57">
        <f>S27/S29</f>
        <v>7.9309485050983175E-2</v>
      </c>
      <c r="T30" s="18"/>
      <c r="U30" s="57">
        <f>U27/U29</f>
        <v>9.2567351109282631E-2</v>
      </c>
      <c r="V30" s="18"/>
      <c r="W30" s="57">
        <f>W27/W29</f>
        <v>6.6711865472632109E-2</v>
      </c>
      <c r="X30" s="18"/>
      <c r="Y30" s="57">
        <f>Y27/Y29</f>
        <v>6.3171744602598501E-2</v>
      </c>
      <c r="Z30" s="65"/>
      <c r="AA30" s="66">
        <f>AA27/AA29</f>
        <v>7.9362941851018207E-2</v>
      </c>
    </row>
    <row r="31" spans="1:29" s="9" customFormat="1" ht="13.5" customHeight="1" thickTop="1" x14ac:dyDescent="0.25">
      <c r="A31" s="21"/>
      <c r="B31" s="2"/>
      <c r="C31" s="8"/>
      <c r="D31" s="2"/>
      <c r="E31" s="8"/>
      <c r="F31" s="2"/>
      <c r="G31" s="8"/>
      <c r="H31" s="2"/>
      <c r="I31" s="8"/>
      <c r="J31" s="2"/>
      <c r="K31" s="8"/>
      <c r="L31" s="2"/>
      <c r="M31" s="8"/>
      <c r="N31" s="2"/>
      <c r="O31" s="8"/>
      <c r="P31" s="2"/>
      <c r="Q31" s="8"/>
      <c r="R31" s="2"/>
      <c r="S31" s="8"/>
      <c r="T31" s="2"/>
      <c r="U31" s="8"/>
      <c r="V31" s="2"/>
      <c r="W31" s="8"/>
      <c r="X31" s="2"/>
      <c r="Y31" s="8"/>
      <c r="Z31" s="24"/>
      <c r="AA31" s="67"/>
    </row>
    <row r="32" spans="1:29" x14ac:dyDescent="0.25">
      <c r="A32" s="23" t="s">
        <v>56</v>
      </c>
      <c r="Z32" s="24"/>
      <c r="AA32" s="24"/>
    </row>
    <row r="33" spans="1:31" s="19" customFormat="1" x14ac:dyDescent="0.25">
      <c r="A33" s="45" t="s">
        <v>87</v>
      </c>
      <c r="B33" s="80">
        <v>60</v>
      </c>
      <c r="C33" s="80">
        <v>2130.15</v>
      </c>
      <c r="D33" s="80">
        <v>56</v>
      </c>
      <c r="E33" s="80">
        <v>1094.8699999999999</v>
      </c>
      <c r="F33" s="80">
        <v>251</v>
      </c>
      <c r="G33" s="80">
        <v>6920.97</v>
      </c>
      <c r="H33" s="80">
        <v>80</v>
      </c>
      <c r="I33" s="80">
        <v>3082.53</v>
      </c>
      <c r="J33" s="80">
        <v>48</v>
      </c>
      <c r="K33" s="80">
        <v>1440.66</v>
      </c>
      <c r="L33" s="80">
        <v>88</v>
      </c>
      <c r="M33" s="80">
        <v>2875.42</v>
      </c>
      <c r="N33" s="80">
        <v>139</v>
      </c>
      <c r="O33" s="81">
        <v>3567.34</v>
      </c>
      <c r="P33" s="80">
        <v>92</v>
      </c>
      <c r="Q33" s="81">
        <v>2159.85</v>
      </c>
      <c r="R33" s="80">
        <v>120</v>
      </c>
      <c r="S33" s="81">
        <v>3539.35</v>
      </c>
      <c r="T33" s="80">
        <v>97</v>
      </c>
      <c r="U33" s="81">
        <v>1833.82</v>
      </c>
      <c r="V33" s="80">
        <v>86</v>
      </c>
      <c r="W33" s="81">
        <v>3728.16</v>
      </c>
      <c r="X33" s="80">
        <v>73</v>
      </c>
      <c r="Y33" s="81">
        <v>2737.25</v>
      </c>
      <c r="Z33" s="26">
        <f>B33+D33+F33+H33+J33+L33+N33+P33+R33+T33+V33+X33</f>
        <v>1190</v>
      </c>
      <c r="AA33" s="59">
        <f>C33+E33+G33+I33+K33+M33+O33+Q33+S33+U33+W33+Y33</f>
        <v>35110.369999999995</v>
      </c>
    </row>
    <row r="34" spans="1:31" x14ac:dyDescent="0.25">
      <c r="A34" s="45" t="s">
        <v>86</v>
      </c>
      <c r="B34" s="80">
        <v>28</v>
      </c>
      <c r="C34" s="80">
        <v>2291.91</v>
      </c>
      <c r="D34" s="80">
        <v>38</v>
      </c>
      <c r="E34" s="80">
        <v>3182.33</v>
      </c>
      <c r="F34" s="80">
        <v>65</v>
      </c>
      <c r="G34" s="80">
        <v>2261.84</v>
      </c>
      <c r="H34" s="80">
        <v>78</v>
      </c>
      <c r="I34" s="80">
        <v>2062.89</v>
      </c>
      <c r="J34" s="80">
        <v>37</v>
      </c>
      <c r="K34" s="80">
        <v>773.81</v>
      </c>
      <c r="L34" s="80">
        <v>38</v>
      </c>
      <c r="M34" s="80">
        <v>869.78</v>
      </c>
      <c r="N34" s="80">
        <v>49</v>
      </c>
      <c r="O34" s="81">
        <v>1072.72</v>
      </c>
      <c r="P34" s="80">
        <v>44</v>
      </c>
      <c r="Q34" s="81">
        <v>1153.6199999999999</v>
      </c>
      <c r="R34" s="80">
        <v>38</v>
      </c>
      <c r="S34" s="81">
        <v>850.53</v>
      </c>
      <c r="T34" s="80">
        <v>20</v>
      </c>
      <c r="U34" s="81">
        <v>570.17999999999995</v>
      </c>
      <c r="V34" s="80">
        <v>52</v>
      </c>
      <c r="W34" s="81">
        <v>426.52</v>
      </c>
      <c r="X34" s="80">
        <v>12</v>
      </c>
      <c r="Y34" s="81">
        <v>743.14</v>
      </c>
      <c r="Z34" s="26">
        <f>B34+D34+F34+H34+J34+L34+N34+P34+R34+T34+V34+X34</f>
        <v>499</v>
      </c>
      <c r="AA34" s="59">
        <f>C34+E34+G34+I34+K34+M34+O34+Q34+S34+U34+W34+Y34</f>
        <v>16259.269999999999</v>
      </c>
    </row>
    <row r="35" spans="1:31" s="15" customFormat="1" ht="13.8" thickBot="1" x14ac:dyDescent="0.3">
      <c r="A35" s="40" t="s">
        <v>88</v>
      </c>
      <c r="B35" s="37">
        <f t="shared" ref="B35:M35" si="5">B33+B34</f>
        <v>88</v>
      </c>
      <c r="C35" s="60">
        <f t="shared" si="5"/>
        <v>4422.0599999999995</v>
      </c>
      <c r="D35" s="37">
        <f t="shared" si="5"/>
        <v>94</v>
      </c>
      <c r="E35" s="60">
        <f t="shared" si="5"/>
        <v>4277.2</v>
      </c>
      <c r="F35" s="37">
        <f t="shared" si="5"/>
        <v>316</v>
      </c>
      <c r="G35" s="60">
        <f t="shared" si="5"/>
        <v>9182.8100000000013</v>
      </c>
      <c r="H35" s="37">
        <f t="shared" si="5"/>
        <v>158</v>
      </c>
      <c r="I35" s="60">
        <f t="shared" si="5"/>
        <v>5145.42</v>
      </c>
      <c r="J35" s="37">
        <f t="shared" si="5"/>
        <v>85</v>
      </c>
      <c r="K35" s="60">
        <f t="shared" si="5"/>
        <v>2214.4700000000003</v>
      </c>
      <c r="L35" s="37">
        <f t="shared" si="5"/>
        <v>126</v>
      </c>
      <c r="M35" s="60">
        <f t="shared" si="5"/>
        <v>3745.2</v>
      </c>
      <c r="N35" s="37">
        <f t="shared" ref="N35:AA35" si="6">SUM(N33:N34)</f>
        <v>188</v>
      </c>
      <c r="O35" s="60">
        <f t="shared" si="6"/>
        <v>4640.0600000000004</v>
      </c>
      <c r="P35" s="37">
        <f t="shared" si="6"/>
        <v>136</v>
      </c>
      <c r="Q35" s="60">
        <f t="shared" si="6"/>
        <v>3313.47</v>
      </c>
      <c r="R35" s="37">
        <f t="shared" si="6"/>
        <v>158</v>
      </c>
      <c r="S35" s="60">
        <f t="shared" si="6"/>
        <v>4389.88</v>
      </c>
      <c r="T35" s="37">
        <f t="shared" si="6"/>
        <v>117</v>
      </c>
      <c r="U35" s="60">
        <f t="shared" si="6"/>
        <v>2404</v>
      </c>
      <c r="V35" s="37">
        <f t="shared" si="6"/>
        <v>138</v>
      </c>
      <c r="W35" s="60">
        <f t="shared" si="6"/>
        <v>4154.68</v>
      </c>
      <c r="X35" s="37">
        <f t="shared" si="6"/>
        <v>85</v>
      </c>
      <c r="Y35" s="60">
        <f t="shared" si="6"/>
        <v>3480.39</v>
      </c>
      <c r="Z35" s="28">
        <f t="shared" si="6"/>
        <v>1689</v>
      </c>
      <c r="AA35" s="29">
        <f t="shared" si="6"/>
        <v>51369.639999999992</v>
      </c>
    </row>
    <row r="36" spans="1:31" ht="13.8" thickTop="1" x14ac:dyDescent="0.25">
      <c r="A36" s="1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31" s="40" customFormat="1" ht="26.4" x14ac:dyDescent="0.25">
      <c r="A37" s="99" t="s">
        <v>73</v>
      </c>
      <c r="B37" s="143"/>
      <c r="C37" s="144">
        <f>C16+C25+C35-C9</f>
        <v>6093.6399999999994</v>
      </c>
      <c r="D37" s="143"/>
      <c r="E37" s="144">
        <f>E16+E25+E35-E9</f>
        <v>6880.35</v>
      </c>
      <c r="F37" s="143"/>
      <c r="G37" s="144">
        <f>G16+G25+G35-G9</f>
        <v>10686.010000000002</v>
      </c>
      <c r="H37" s="143"/>
      <c r="I37" s="144">
        <f>I16+I25+I35-I9</f>
        <v>6622.2100000000009</v>
      </c>
      <c r="J37" s="143"/>
      <c r="K37" s="144">
        <f>K16+K25+K35-K9</f>
        <v>6615.7899999999981</v>
      </c>
      <c r="L37" s="143"/>
      <c r="M37" s="144">
        <f>M16+M25+M35-M9</f>
        <v>4623.1499999999996</v>
      </c>
      <c r="N37" s="143"/>
      <c r="O37" s="144">
        <f>O16+O25+O35-O9</f>
        <v>8168.6400000000012</v>
      </c>
      <c r="P37" s="143"/>
      <c r="Q37" s="144">
        <f>Q16+Q25+Q35-Q9</f>
        <v>5205.1499999999996</v>
      </c>
      <c r="R37" s="143"/>
      <c r="S37" s="144">
        <f>S16+S25+S35-S9</f>
        <v>7137.8400000000011</v>
      </c>
      <c r="T37" s="143"/>
      <c r="U37" s="144">
        <f>U16+U25+U35-U9</f>
        <v>6588.619999999999</v>
      </c>
      <c r="V37" s="143"/>
      <c r="W37" s="144">
        <f>W16+W25+W35-W9</f>
        <v>5585.5499999999993</v>
      </c>
      <c r="X37" s="143"/>
      <c r="Y37" s="144">
        <f>Y16+Y25+Y35-Y9</f>
        <v>4457.8899999999994</v>
      </c>
      <c r="Z37" s="143"/>
      <c r="AA37" s="144">
        <f>AA16+AA25+AA35-AA9</f>
        <v>78664.84</v>
      </c>
      <c r="AE37" s="41"/>
    </row>
    <row r="38" spans="1:31" x14ac:dyDescent="0.25">
      <c r="A38" s="10"/>
      <c r="B38" s="9"/>
      <c r="C38" s="9"/>
      <c r="D38" s="9"/>
      <c r="E38" s="9"/>
      <c r="F38" s="9"/>
      <c r="G38" s="9"/>
      <c r="H38" s="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31" ht="23.4" x14ac:dyDescent="0.25">
      <c r="A39" s="139" t="s">
        <v>94</v>
      </c>
    </row>
    <row r="40" spans="1:31" ht="24" x14ac:dyDescent="0.25">
      <c r="A40" s="140" t="s">
        <v>95</v>
      </c>
    </row>
  </sheetData>
  <mergeCells count="13">
    <mergeCell ref="L3:M3"/>
    <mergeCell ref="B3:C3"/>
    <mergeCell ref="D3:E3"/>
    <mergeCell ref="F3:G3"/>
    <mergeCell ref="H3:I3"/>
    <mergeCell ref="J3:K3"/>
    <mergeCell ref="N3:O3"/>
    <mergeCell ref="P3:Q3"/>
    <mergeCell ref="Z3:AA3"/>
    <mergeCell ref="R3:S3"/>
    <mergeCell ref="T3:U3"/>
    <mergeCell ref="V3:W3"/>
    <mergeCell ref="X3:Y3"/>
  </mergeCells>
  <phoneticPr fontId="4" type="noConversion"/>
  <pageMargins left="0.18" right="0.2" top="0.51" bottom="0.86" header="0.5" footer="0.5"/>
  <pageSetup scale="56" orientation="landscape" r:id="rId1"/>
  <headerFooter alignWithMargins="0">
    <oddFooter>&amp;L&amp;8&amp;Z&amp;F&amp;R&amp;8Prepared by Danielle Meier
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E40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50.33203125" customWidth="1"/>
    <col min="2" max="2" width="5.88671875" style="1" customWidth="1"/>
    <col min="3" max="3" width="9.6640625" style="1" customWidth="1"/>
    <col min="4" max="4" width="5.88671875" style="1" customWidth="1"/>
    <col min="5" max="5" width="9.6640625" style="1" customWidth="1"/>
    <col min="6" max="6" width="5.88671875" style="1" customWidth="1"/>
    <col min="7" max="7" width="9.6640625" style="1" customWidth="1"/>
    <col min="8" max="8" width="6.33203125" style="1" customWidth="1"/>
    <col min="9" max="9" width="8.109375" style="1" customWidth="1"/>
    <col min="10" max="10" width="6.33203125" style="1" customWidth="1"/>
    <col min="11" max="11" width="8.109375" style="1" customWidth="1"/>
    <col min="12" max="12" width="6.33203125" style="1" customWidth="1"/>
    <col min="13" max="13" width="8.109375" style="1" customWidth="1"/>
    <col min="14" max="14" width="6.33203125" style="1" customWidth="1"/>
    <col min="15" max="15" width="8.109375" style="1" customWidth="1"/>
    <col min="16" max="16" width="6.33203125" style="1" customWidth="1"/>
    <col min="17" max="17" width="8.109375" style="1" customWidth="1"/>
    <col min="18" max="18" width="6.33203125" style="1" customWidth="1"/>
    <col min="19" max="19" width="8.109375" style="1" customWidth="1"/>
    <col min="20" max="20" width="6.33203125" style="1" customWidth="1"/>
    <col min="21" max="21" width="8.109375" style="1" customWidth="1"/>
    <col min="22" max="22" width="6.33203125" style="1" customWidth="1"/>
    <col min="23" max="23" width="8.109375" style="1" customWidth="1"/>
    <col min="24" max="24" width="7" style="1" customWidth="1"/>
    <col min="25" max="25" width="8.109375" style="1" customWidth="1"/>
    <col min="26" max="26" width="6.44140625" style="2" customWidth="1"/>
    <col min="27" max="27" width="11.109375" style="2" customWidth="1"/>
    <col min="28" max="194" width="8.88671875" customWidth="1"/>
  </cols>
  <sheetData>
    <row r="1" spans="1:27" x14ac:dyDescent="0.25">
      <c r="A1" t="s">
        <v>67</v>
      </c>
    </row>
    <row r="2" spans="1:27" x14ac:dyDescent="0.25">
      <c r="A2" t="s">
        <v>23</v>
      </c>
    </row>
    <row r="3" spans="1:27" s="19" customFormat="1" x14ac:dyDescent="0.25">
      <c r="B3" s="148" t="s">
        <v>0</v>
      </c>
      <c r="C3" s="148"/>
      <c r="D3" s="148" t="s">
        <v>1</v>
      </c>
      <c r="E3" s="148"/>
      <c r="F3" s="148" t="s">
        <v>2</v>
      </c>
      <c r="G3" s="148"/>
      <c r="H3" s="148" t="s">
        <v>3</v>
      </c>
      <c r="I3" s="148"/>
      <c r="J3" s="148" t="s">
        <v>4</v>
      </c>
      <c r="K3" s="148"/>
      <c r="L3" s="148" t="s">
        <v>5</v>
      </c>
      <c r="M3" s="148"/>
      <c r="N3" s="148" t="s">
        <v>6</v>
      </c>
      <c r="O3" s="148"/>
      <c r="P3" s="148" t="s">
        <v>7</v>
      </c>
      <c r="Q3" s="148"/>
      <c r="R3" s="148" t="s">
        <v>8</v>
      </c>
      <c r="S3" s="148"/>
      <c r="T3" s="148" t="s">
        <v>9</v>
      </c>
      <c r="U3" s="148"/>
      <c r="V3" s="148" t="s">
        <v>10</v>
      </c>
      <c r="W3" s="148"/>
      <c r="X3" s="148" t="s">
        <v>11</v>
      </c>
      <c r="Y3" s="148"/>
      <c r="Z3" s="149" t="s">
        <v>12</v>
      </c>
      <c r="AA3" s="149"/>
    </row>
    <row r="4" spans="1:27" x14ac:dyDescent="0.25">
      <c r="B4" s="22" t="s">
        <v>13</v>
      </c>
      <c r="C4" s="22" t="s">
        <v>14</v>
      </c>
      <c r="D4" s="22" t="s">
        <v>13</v>
      </c>
      <c r="E4" s="22" t="s">
        <v>14</v>
      </c>
      <c r="F4" s="22" t="s">
        <v>13</v>
      </c>
      <c r="G4" s="22" t="s">
        <v>14</v>
      </c>
      <c r="H4" s="22" t="s">
        <v>13</v>
      </c>
      <c r="I4" s="22" t="s">
        <v>14</v>
      </c>
      <c r="J4" s="22" t="s">
        <v>13</v>
      </c>
      <c r="K4" s="22" t="s">
        <v>14</v>
      </c>
      <c r="L4" s="22" t="s">
        <v>13</v>
      </c>
      <c r="M4" s="22" t="s">
        <v>14</v>
      </c>
      <c r="N4" s="22" t="s">
        <v>13</v>
      </c>
      <c r="O4" s="22" t="s">
        <v>14</v>
      </c>
      <c r="P4" s="22" t="s">
        <v>13</v>
      </c>
      <c r="Q4" s="22" t="s">
        <v>14</v>
      </c>
      <c r="R4" s="22" t="s">
        <v>13</v>
      </c>
      <c r="S4" s="22" t="s">
        <v>14</v>
      </c>
      <c r="T4" s="22" t="s">
        <v>13</v>
      </c>
      <c r="U4" s="22" t="s">
        <v>14</v>
      </c>
      <c r="V4" s="22" t="s">
        <v>13</v>
      </c>
      <c r="W4" s="22" t="s">
        <v>14</v>
      </c>
      <c r="X4" s="22" t="s">
        <v>13</v>
      </c>
      <c r="Y4" s="22" t="s">
        <v>14</v>
      </c>
      <c r="Z4" s="38" t="s">
        <v>13</v>
      </c>
      <c r="AA4" s="38" t="s">
        <v>14</v>
      </c>
    </row>
    <row r="5" spans="1:27" x14ac:dyDescent="0.25">
      <c r="A5" s="13" t="s">
        <v>32</v>
      </c>
      <c r="Z5" s="24"/>
      <c r="AA5" s="24"/>
    </row>
    <row r="6" spans="1:27" ht="13.8" thickBot="1" x14ac:dyDescent="0.3">
      <c r="A6" s="21" t="s">
        <v>34</v>
      </c>
      <c r="B6" s="74">
        <v>147</v>
      </c>
      <c r="D6" s="74">
        <v>138</v>
      </c>
      <c r="F6" s="74">
        <v>153</v>
      </c>
      <c r="H6" s="74">
        <v>148</v>
      </c>
      <c r="J6" s="74">
        <v>91</v>
      </c>
      <c r="L6" s="74">
        <v>99</v>
      </c>
      <c r="N6" s="74">
        <v>107</v>
      </c>
      <c r="P6" s="74">
        <v>102</v>
      </c>
      <c r="R6" s="74">
        <v>139</v>
      </c>
      <c r="T6" s="74">
        <v>133</v>
      </c>
      <c r="V6" s="76">
        <v>99</v>
      </c>
      <c r="X6" s="74">
        <v>106</v>
      </c>
      <c r="Z6" s="25">
        <f>B6+D6+F6+H6+J6+L6+N6+P6+R6+T6+V6+X6</f>
        <v>1462</v>
      </c>
      <c r="AA6" s="24"/>
    </row>
    <row r="7" spans="1:27" ht="13.8" thickTop="1" x14ac:dyDescent="0.25">
      <c r="A7" s="100" t="s">
        <v>74</v>
      </c>
      <c r="C7" s="75">
        <v>1532.02</v>
      </c>
      <c r="E7" s="75">
        <v>1450.42</v>
      </c>
      <c r="G7" s="75">
        <v>1551.87</v>
      </c>
      <c r="I7" s="75">
        <v>1482.87</v>
      </c>
      <c r="K7" s="75">
        <v>925.12</v>
      </c>
      <c r="M7" s="75">
        <v>948</v>
      </c>
      <c r="O7" s="75">
        <v>1131.32</v>
      </c>
      <c r="Q7" s="75">
        <v>1051.92</v>
      </c>
      <c r="S7" s="75">
        <v>1455.03</v>
      </c>
      <c r="U7" s="75">
        <v>1394.47</v>
      </c>
      <c r="W7" s="75">
        <v>1072.32</v>
      </c>
      <c r="Y7" s="75">
        <v>1040.4000000000001</v>
      </c>
      <c r="Z7" s="24"/>
      <c r="AA7" s="26">
        <f>C7+E7+G7+I7+K7+M7+O7+Q7+S7+U7+W7+Y7</f>
        <v>15035.759999999998</v>
      </c>
    </row>
    <row r="8" spans="1:27" x14ac:dyDescent="0.25">
      <c r="A8" s="45" t="s">
        <v>84</v>
      </c>
      <c r="C8" s="76">
        <v>147</v>
      </c>
      <c r="E8" s="76">
        <v>138</v>
      </c>
      <c r="G8" s="76">
        <v>153</v>
      </c>
      <c r="I8" s="76">
        <v>148</v>
      </c>
      <c r="K8" s="76">
        <v>91</v>
      </c>
      <c r="M8" s="76">
        <v>99</v>
      </c>
      <c r="O8" s="76">
        <v>107</v>
      </c>
      <c r="Q8" s="76">
        <v>102</v>
      </c>
      <c r="S8" s="76">
        <v>139</v>
      </c>
      <c r="U8" s="76">
        <v>133</v>
      </c>
      <c r="W8" s="76">
        <v>99</v>
      </c>
      <c r="Y8" s="76">
        <v>106</v>
      </c>
      <c r="Z8" s="24"/>
      <c r="AA8" s="27">
        <f>C8+E8+G8+I8+K8+M8+O8+Q8+S8+U8+W8+Y8</f>
        <v>1462</v>
      </c>
    </row>
    <row r="9" spans="1:27" ht="13.8" thickBot="1" x14ac:dyDescent="0.3">
      <c r="A9" s="23" t="s">
        <v>35</v>
      </c>
      <c r="B9" s="5"/>
      <c r="C9" s="33">
        <f>SUM(C7:C8)</f>
        <v>1679.02</v>
      </c>
      <c r="D9" s="5"/>
      <c r="E9" s="33">
        <f>SUM(E7:E8)</f>
        <v>1588.42</v>
      </c>
      <c r="F9" s="5"/>
      <c r="G9" s="33">
        <f>SUM(G7:G8)</f>
        <v>1704.87</v>
      </c>
      <c r="H9" s="5"/>
      <c r="I9" s="33">
        <f>SUM(I7:I8)</f>
        <v>1630.87</v>
      </c>
      <c r="J9" s="5"/>
      <c r="K9" s="33">
        <f>SUM(K7:K8)</f>
        <v>1016.12</v>
      </c>
      <c r="L9" s="5"/>
      <c r="M9" s="33">
        <f>SUM(M7:M8)</f>
        <v>1047</v>
      </c>
      <c r="N9" s="5"/>
      <c r="O9" s="33">
        <f>SUM(O7:O8)</f>
        <v>1238.32</v>
      </c>
      <c r="P9" s="5"/>
      <c r="Q9" s="33">
        <f>SUM(Q7:Q8)</f>
        <v>1153.92</v>
      </c>
      <c r="R9" s="5"/>
      <c r="S9" s="33">
        <f>SUM(S7:S8)</f>
        <v>1594.03</v>
      </c>
      <c r="T9" s="5"/>
      <c r="U9" s="33">
        <f>SUM(U7:U8)</f>
        <v>1527.47</v>
      </c>
      <c r="V9" s="5"/>
      <c r="W9" s="33">
        <f>SUM(W7:W8)</f>
        <v>1171.32</v>
      </c>
      <c r="X9" s="5"/>
      <c r="Y9" s="33">
        <f>SUM(Y7:Y8)</f>
        <v>1146.4000000000001</v>
      </c>
      <c r="Z9" s="25"/>
      <c r="AA9" s="31">
        <f>SUM(AA7:AA8)</f>
        <v>16497.759999999998</v>
      </c>
    </row>
    <row r="10" spans="1:27" ht="13.8" thickTop="1" x14ac:dyDescent="0.25">
      <c r="Z10" s="24"/>
      <c r="AA10" s="24"/>
    </row>
    <row r="11" spans="1:27" x14ac:dyDescent="0.25">
      <c r="A11" s="23" t="s">
        <v>57</v>
      </c>
      <c r="Z11" s="24"/>
      <c r="AA11" s="24"/>
    </row>
    <row r="12" spans="1:27" x14ac:dyDescent="0.25">
      <c r="A12" s="20" t="s">
        <v>75</v>
      </c>
      <c r="B12" s="78">
        <v>90</v>
      </c>
      <c r="C12" s="78">
        <v>1995.97</v>
      </c>
      <c r="D12" s="78">
        <v>75</v>
      </c>
      <c r="E12" s="78">
        <v>1555.86</v>
      </c>
      <c r="F12" s="78">
        <v>78</v>
      </c>
      <c r="G12" s="78">
        <v>1548.58</v>
      </c>
      <c r="H12" s="78">
        <v>59</v>
      </c>
      <c r="I12" s="78">
        <v>1288.07</v>
      </c>
      <c r="J12" s="78">
        <v>51</v>
      </c>
      <c r="K12" s="78">
        <v>971.16</v>
      </c>
      <c r="L12" s="78">
        <v>52</v>
      </c>
      <c r="M12" s="78">
        <v>1027.0899999999999</v>
      </c>
      <c r="N12" s="78">
        <v>46</v>
      </c>
      <c r="O12" s="78">
        <v>822.73</v>
      </c>
      <c r="P12" s="78">
        <v>70</v>
      </c>
      <c r="Q12" s="78">
        <v>1182.8599999999999</v>
      </c>
      <c r="R12" s="78">
        <v>81</v>
      </c>
      <c r="S12" s="78">
        <v>1478.15</v>
      </c>
      <c r="T12" s="78">
        <v>72</v>
      </c>
      <c r="U12" s="78">
        <v>1482.09</v>
      </c>
      <c r="V12" s="78">
        <v>61</v>
      </c>
      <c r="W12" s="78">
        <v>1229.92</v>
      </c>
      <c r="X12" s="78">
        <v>61</v>
      </c>
      <c r="Y12" s="78">
        <v>1147.48</v>
      </c>
      <c r="Z12" s="26">
        <f t="shared" ref="Z12:AA15" si="0">B12+D12+F12+H12+J12+L12+N12+P12+R12+T12+V12+X12</f>
        <v>796</v>
      </c>
      <c r="AA12" s="26">
        <f t="shared" si="0"/>
        <v>15729.96</v>
      </c>
    </row>
    <row r="13" spans="1:27" x14ac:dyDescent="0.25">
      <c r="A13" s="20" t="s">
        <v>76</v>
      </c>
      <c r="B13" s="78">
        <v>3</v>
      </c>
      <c r="C13" s="78">
        <v>65.42</v>
      </c>
      <c r="D13" s="78">
        <v>1</v>
      </c>
      <c r="E13" s="78">
        <v>6.88</v>
      </c>
      <c r="F13" s="78">
        <v>4</v>
      </c>
      <c r="G13" s="78">
        <v>29.35</v>
      </c>
      <c r="H13" s="78"/>
      <c r="I13" s="78"/>
      <c r="J13" s="78"/>
      <c r="K13" s="78"/>
      <c r="L13" s="78">
        <v>1</v>
      </c>
      <c r="M13" s="78">
        <v>10.76</v>
      </c>
      <c r="N13" s="78">
        <v>1</v>
      </c>
      <c r="O13" s="78">
        <v>8.2799999999999994</v>
      </c>
      <c r="P13" s="78">
        <v>1</v>
      </c>
      <c r="Q13" s="78">
        <v>6.64</v>
      </c>
      <c r="R13" s="78"/>
      <c r="S13" s="78"/>
      <c r="T13" s="78">
        <v>2</v>
      </c>
      <c r="U13" s="78">
        <v>27.16</v>
      </c>
      <c r="V13" s="78">
        <v>5</v>
      </c>
      <c r="W13" s="78">
        <v>84.81</v>
      </c>
      <c r="X13" s="78">
        <v>3</v>
      </c>
      <c r="Y13" s="78">
        <v>23.71</v>
      </c>
      <c r="Z13" s="26">
        <f t="shared" si="0"/>
        <v>21</v>
      </c>
      <c r="AA13" s="26">
        <f t="shared" si="0"/>
        <v>263.01</v>
      </c>
    </row>
    <row r="14" spans="1:27" x14ac:dyDescent="0.25">
      <c r="A14" s="45" t="s">
        <v>77</v>
      </c>
      <c r="B14" s="78">
        <v>4</v>
      </c>
      <c r="C14" s="78">
        <v>42</v>
      </c>
      <c r="D14" s="78">
        <v>5</v>
      </c>
      <c r="E14" s="78">
        <v>684</v>
      </c>
      <c r="F14" s="78">
        <v>3</v>
      </c>
      <c r="G14" s="78">
        <v>254</v>
      </c>
      <c r="H14" s="78">
        <v>1</v>
      </c>
      <c r="I14" s="78">
        <v>24</v>
      </c>
      <c r="J14" s="78"/>
      <c r="K14" s="78"/>
      <c r="L14" s="78"/>
      <c r="M14" s="78"/>
      <c r="N14" s="78">
        <v>1</v>
      </c>
      <c r="O14" s="78">
        <v>84</v>
      </c>
      <c r="P14" s="78"/>
      <c r="Q14" s="78"/>
      <c r="R14" s="78">
        <v>2</v>
      </c>
      <c r="S14" s="78">
        <v>100</v>
      </c>
      <c r="T14" s="78">
        <v>5</v>
      </c>
      <c r="U14" s="78">
        <v>701</v>
      </c>
      <c r="V14" s="78">
        <v>4</v>
      </c>
      <c r="W14" s="78">
        <v>406</v>
      </c>
      <c r="X14" s="78"/>
      <c r="Y14" s="78"/>
      <c r="Z14" s="26">
        <f t="shared" si="0"/>
        <v>25</v>
      </c>
      <c r="AA14" s="26">
        <f t="shared" si="0"/>
        <v>2295</v>
      </c>
    </row>
    <row r="15" spans="1:27" s="19" customFormat="1" x14ac:dyDescent="0.25">
      <c r="A15" s="45" t="s">
        <v>78</v>
      </c>
      <c r="B15" s="79">
        <v>1</v>
      </c>
      <c r="C15" s="79">
        <v>0</v>
      </c>
      <c r="D15" s="79"/>
      <c r="E15" s="79"/>
      <c r="F15" s="79">
        <v>1</v>
      </c>
      <c r="G15" s="79">
        <v>0</v>
      </c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26">
        <f t="shared" si="0"/>
        <v>2</v>
      </c>
      <c r="AA15" s="26">
        <f t="shared" si="0"/>
        <v>0</v>
      </c>
    </row>
    <row r="16" spans="1:27" ht="13.8" thickBot="1" x14ac:dyDescent="0.3">
      <c r="A16" s="103" t="s">
        <v>72</v>
      </c>
      <c r="B16" s="17">
        <f t="shared" ref="B16:AA16" si="1">SUM(B12:B15)</f>
        <v>98</v>
      </c>
      <c r="C16" s="33">
        <f t="shared" si="1"/>
        <v>2103.39</v>
      </c>
      <c r="D16" s="17">
        <f t="shared" si="1"/>
        <v>81</v>
      </c>
      <c r="E16" s="33">
        <f t="shared" si="1"/>
        <v>2246.7399999999998</v>
      </c>
      <c r="F16" s="17">
        <f t="shared" si="1"/>
        <v>86</v>
      </c>
      <c r="G16" s="33">
        <f t="shared" si="1"/>
        <v>1831.9299999999998</v>
      </c>
      <c r="H16" s="17">
        <f t="shared" si="1"/>
        <v>60</v>
      </c>
      <c r="I16" s="33">
        <f t="shared" si="1"/>
        <v>1312.07</v>
      </c>
      <c r="J16" s="17">
        <f t="shared" si="1"/>
        <v>51</v>
      </c>
      <c r="K16" s="33">
        <f t="shared" si="1"/>
        <v>971.16</v>
      </c>
      <c r="L16" s="17">
        <f t="shared" si="1"/>
        <v>53</v>
      </c>
      <c r="M16" s="33">
        <f t="shared" si="1"/>
        <v>1037.8499999999999</v>
      </c>
      <c r="N16" s="17">
        <f t="shared" si="1"/>
        <v>48</v>
      </c>
      <c r="O16" s="33">
        <f t="shared" si="1"/>
        <v>915.01</v>
      </c>
      <c r="P16" s="17">
        <f t="shared" si="1"/>
        <v>71</v>
      </c>
      <c r="Q16" s="33">
        <f t="shared" si="1"/>
        <v>1189.5</v>
      </c>
      <c r="R16" s="17">
        <f t="shared" si="1"/>
        <v>83</v>
      </c>
      <c r="S16" s="33">
        <f t="shared" si="1"/>
        <v>1578.15</v>
      </c>
      <c r="T16" s="17">
        <f t="shared" si="1"/>
        <v>79</v>
      </c>
      <c r="U16" s="33">
        <f t="shared" si="1"/>
        <v>2210.25</v>
      </c>
      <c r="V16" s="17">
        <f t="shared" si="1"/>
        <v>70</v>
      </c>
      <c r="W16" s="33">
        <f t="shared" si="1"/>
        <v>1720.73</v>
      </c>
      <c r="X16" s="17">
        <f t="shared" si="1"/>
        <v>64</v>
      </c>
      <c r="Y16" s="33">
        <f t="shared" si="1"/>
        <v>1171.19</v>
      </c>
      <c r="Z16" s="28">
        <f t="shared" si="1"/>
        <v>844</v>
      </c>
      <c r="AA16" s="29">
        <f t="shared" si="1"/>
        <v>18287.97</v>
      </c>
    </row>
    <row r="17" spans="1:29" ht="13.8" thickTop="1" x14ac:dyDescent="0.25">
      <c r="Z17" s="24"/>
      <c r="AA17" s="24"/>
    </row>
    <row r="18" spans="1:29" x14ac:dyDescent="0.25">
      <c r="A18" s="23" t="s">
        <v>91</v>
      </c>
      <c r="Z18" s="24"/>
      <c r="AA18" s="24"/>
    </row>
    <row r="19" spans="1:29" x14ac:dyDescent="0.25">
      <c r="A19" s="45" t="s">
        <v>79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26">
        <f t="shared" ref="Z19:AA24" si="2">B19+D19+F19+H19+J19+L19+N19+P19+R19+T19+V19+X19</f>
        <v>0</v>
      </c>
      <c r="AA19" s="26">
        <f t="shared" si="2"/>
        <v>0</v>
      </c>
    </row>
    <row r="20" spans="1:29" x14ac:dyDescent="0.25">
      <c r="A20" s="45" t="s">
        <v>80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>
        <v>1</v>
      </c>
      <c r="S20" s="78">
        <v>305.95</v>
      </c>
      <c r="T20" s="78"/>
      <c r="U20" s="78"/>
      <c r="V20" s="78"/>
      <c r="W20" s="78"/>
      <c r="X20" s="78"/>
      <c r="Y20" s="78"/>
      <c r="Z20" s="26">
        <f t="shared" si="2"/>
        <v>1</v>
      </c>
      <c r="AA20" s="26">
        <f t="shared" si="2"/>
        <v>305.95</v>
      </c>
    </row>
    <row r="21" spans="1:29" x14ac:dyDescent="0.25">
      <c r="A21" s="45" t="s">
        <v>81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26">
        <f t="shared" si="2"/>
        <v>0</v>
      </c>
      <c r="AA21" s="26">
        <f t="shared" si="2"/>
        <v>0</v>
      </c>
    </row>
    <row r="22" spans="1:29" x14ac:dyDescent="0.25">
      <c r="A22" s="45" t="s">
        <v>82</v>
      </c>
      <c r="B22" s="80">
        <v>5</v>
      </c>
      <c r="C22" s="80">
        <v>2354.9</v>
      </c>
      <c r="D22" s="80">
        <v>4</v>
      </c>
      <c r="E22" s="80">
        <v>2011.69</v>
      </c>
      <c r="F22" s="80">
        <v>5</v>
      </c>
      <c r="G22" s="80">
        <v>1692.3</v>
      </c>
      <c r="H22" s="80">
        <v>8</v>
      </c>
      <c r="I22" s="80">
        <v>2996.95</v>
      </c>
      <c r="J22" s="80">
        <v>4</v>
      </c>
      <c r="K22" s="80">
        <v>1482.85</v>
      </c>
      <c r="L22" s="80">
        <v>3</v>
      </c>
      <c r="M22" s="80">
        <v>999.8</v>
      </c>
      <c r="N22" s="80">
        <v>8</v>
      </c>
      <c r="O22" s="80">
        <v>2638.7</v>
      </c>
      <c r="P22" s="80">
        <v>5</v>
      </c>
      <c r="Q22" s="80">
        <v>2150.6999999999998</v>
      </c>
      <c r="R22" s="80">
        <v>1</v>
      </c>
      <c r="S22" s="80">
        <v>516.9</v>
      </c>
      <c r="T22" s="80">
        <v>1</v>
      </c>
      <c r="U22" s="80">
        <v>302.5</v>
      </c>
      <c r="V22" s="80">
        <v>3</v>
      </c>
      <c r="W22" s="80">
        <v>1466.4</v>
      </c>
      <c r="X22" s="80">
        <v>5</v>
      </c>
      <c r="Y22" s="80">
        <v>2207.46</v>
      </c>
      <c r="Z22" s="26">
        <f t="shared" si="2"/>
        <v>52</v>
      </c>
      <c r="AA22" s="26">
        <f t="shared" si="2"/>
        <v>20821.150000000001</v>
      </c>
    </row>
    <row r="23" spans="1:29" x14ac:dyDescent="0.25">
      <c r="A23" s="45" t="s">
        <v>83</v>
      </c>
      <c r="B23" s="80"/>
      <c r="C23" s="80"/>
      <c r="D23" s="80">
        <v>3</v>
      </c>
      <c r="E23" s="80">
        <v>960.55</v>
      </c>
      <c r="F23" s="80">
        <v>2</v>
      </c>
      <c r="G23" s="80">
        <v>892.9</v>
      </c>
      <c r="H23" s="80">
        <v>3</v>
      </c>
      <c r="I23" s="80">
        <v>914.34</v>
      </c>
      <c r="J23" s="80"/>
      <c r="K23" s="80"/>
      <c r="L23" s="80">
        <v>1</v>
      </c>
      <c r="M23" s="80">
        <v>141.9</v>
      </c>
      <c r="N23" s="80">
        <v>6</v>
      </c>
      <c r="O23" s="80">
        <v>1689.32</v>
      </c>
      <c r="P23" s="80">
        <v>4</v>
      </c>
      <c r="Q23" s="80">
        <v>631.85</v>
      </c>
      <c r="R23" s="80">
        <v>4</v>
      </c>
      <c r="S23" s="80">
        <v>1292.2</v>
      </c>
      <c r="T23" s="80">
        <v>5</v>
      </c>
      <c r="U23" s="80">
        <v>1994.44</v>
      </c>
      <c r="V23" s="80">
        <v>1</v>
      </c>
      <c r="W23" s="80">
        <v>230.4</v>
      </c>
      <c r="X23" s="80">
        <v>2</v>
      </c>
      <c r="Y23" s="80">
        <v>1069.5999999999999</v>
      </c>
      <c r="Z23" s="26">
        <f t="shared" si="2"/>
        <v>31</v>
      </c>
      <c r="AA23" s="26">
        <f t="shared" si="2"/>
        <v>9817.5</v>
      </c>
    </row>
    <row r="24" spans="1:29" x14ac:dyDescent="0.25">
      <c r="A24" s="45" t="s">
        <v>66</v>
      </c>
      <c r="B24" s="79"/>
      <c r="C24" s="79"/>
      <c r="D24" s="79">
        <v>1</v>
      </c>
      <c r="E24" s="79">
        <v>137.83000000000001</v>
      </c>
      <c r="F24" s="79"/>
      <c r="G24" s="79"/>
      <c r="H24" s="79"/>
      <c r="I24" s="79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>
        <v>1</v>
      </c>
      <c r="Y24" s="78">
        <v>500</v>
      </c>
      <c r="Z24" s="26">
        <f t="shared" si="2"/>
        <v>2</v>
      </c>
      <c r="AA24" s="26">
        <f t="shared" si="2"/>
        <v>637.83000000000004</v>
      </c>
    </row>
    <row r="25" spans="1:29" ht="13.8" thickBot="1" x14ac:dyDescent="0.3">
      <c r="A25" s="23" t="s">
        <v>85</v>
      </c>
      <c r="B25" s="17">
        <f t="shared" ref="B25:AA25" si="3">SUM(B19:B24)</f>
        <v>5</v>
      </c>
      <c r="C25" s="33">
        <f t="shared" si="3"/>
        <v>2354.9</v>
      </c>
      <c r="D25" s="17">
        <f t="shared" si="3"/>
        <v>8</v>
      </c>
      <c r="E25" s="33">
        <f t="shared" si="3"/>
        <v>3110.0699999999997</v>
      </c>
      <c r="F25" s="17">
        <f t="shared" si="3"/>
        <v>7</v>
      </c>
      <c r="G25" s="33">
        <f t="shared" si="3"/>
        <v>2585.1999999999998</v>
      </c>
      <c r="H25" s="17">
        <f t="shared" si="3"/>
        <v>11</v>
      </c>
      <c r="I25" s="33">
        <f t="shared" si="3"/>
        <v>3911.29</v>
      </c>
      <c r="J25" s="36">
        <f t="shared" si="3"/>
        <v>4</v>
      </c>
      <c r="K25" s="43">
        <f t="shared" si="3"/>
        <v>1482.85</v>
      </c>
      <c r="L25" s="36">
        <f t="shared" si="3"/>
        <v>4</v>
      </c>
      <c r="M25" s="43">
        <f t="shared" si="3"/>
        <v>1141.7</v>
      </c>
      <c r="N25" s="36">
        <f t="shared" si="3"/>
        <v>14</v>
      </c>
      <c r="O25" s="43">
        <f t="shared" si="3"/>
        <v>4328.0199999999995</v>
      </c>
      <c r="P25" s="36">
        <f t="shared" si="3"/>
        <v>9</v>
      </c>
      <c r="Q25" s="43">
        <f t="shared" si="3"/>
        <v>2782.5499999999997</v>
      </c>
      <c r="R25" s="36">
        <f t="shared" si="3"/>
        <v>6</v>
      </c>
      <c r="S25" s="43">
        <f t="shared" si="3"/>
        <v>2115.0500000000002</v>
      </c>
      <c r="T25" s="36">
        <f t="shared" si="3"/>
        <v>6</v>
      </c>
      <c r="U25" s="43">
        <f t="shared" si="3"/>
        <v>2296.94</v>
      </c>
      <c r="V25" s="36">
        <f t="shared" si="3"/>
        <v>4</v>
      </c>
      <c r="W25" s="43">
        <f t="shared" si="3"/>
        <v>1696.8000000000002</v>
      </c>
      <c r="X25" s="36">
        <f t="shared" si="3"/>
        <v>8</v>
      </c>
      <c r="Y25" s="43">
        <f t="shared" si="3"/>
        <v>3777.06</v>
      </c>
      <c r="Z25" s="28">
        <f t="shared" si="3"/>
        <v>86</v>
      </c>
      <c r="AA25" s="29">
        <f t="shared" si="3"/>
        <v>31582.430000000004</v>
      </c>
    </row>
    <row r="26" spans="1:29" ht="13.8" thickTop="1" x14ac:dyDescent="0.25">
      <c r="A26" s="23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/>
      <c r="AA26" s="30"/>
    </row>
    <row r="27" spans="1:29" x14ac:dyDescent="0.25">
      <c r="A27" s="138" t="s">
        <v>92</v>
      </c>
      <c r="B27" s="35">
        <f t="shared" ref="B27:AA27" si="4">B16+B25</f>
        <v>103</v>
      </c>
      <c r="C27" s="44">
        <f t="shared" si="4"/>
        <v>4458.29</v>
      </c>
      <c r="D27" s="35">
        <f t="shared" si="4"/>
        <v>89</v>
      </c>
      <c r="E27" s="44">
        <f t="shared" si="4"/>
        <v>5356.8099999999995</v>
      </c>
      <c r="F27" s="35">
        <f t="shared" si="4"/>
        <v>93</v>
      </c>
      <c r="G27" s="44">
        <f t="shared" si="4"/>
        <v>4417.1299999999992</v>
      </c>
      <c r="H27" s="35">
        <f t="shared" si="4"/>
        <v>71</v>
      </c>
      <c r="I27" s="44">
        <f t="shared" si="4"/>
        <v>5223.3599999999997</v>
      </c>
      <c r="J27" s="35">
        <f t="shared" si="4"/>
        <v>55</v>
      </c>
      <c r="K27" s="44">
        <f t="shared" si="4"/>
        <v>2454.0099999999998</v>
      </c>
      <c r="L27" s="35">
        <f t="shared" si="4"/>
        <v>57</v>
      </c>
      <c r="M27" s="44">
        <f t="shared" si="4"/>
        <v>2179.5500000000002</v>
      </c>
      <c r="N27" s="35">
        <f t="shared" si="4"/>
        <v>62</v>
      </c>
      <c r="O27" s="44">
        <f t="shared" si="4"/>
        <v>5243.03</v>
      </c>
      <c r="P27" s="35">
        <f t="shared" si="4"/>
        <v>80</v>
      </c>
      <c r="Q27" s="44">
        <f t="shared" si="4"/>
        <v>3972.0499999999997</v>
      </c>
      <c r="R27" s="35">
        <f t="shared" si="4"/>
        <v>89</v>
      </c>
      <c r="S27" s="44">
        <f t="shared" si="4"/>
        <v>3693.2000000000003</v>
      </c>
      <c r="T27" s="35">
        <f t="shared" si="4"/>
        <v>85</v>
      </c>
      <c r="U27" s="44">
        <f t="shared" si="4"/>
        <v>4507.1900000000005</v>
      </c>
      <c r="V27" s="35">
        <f t="shared" si="4"/>
        <v>74</v>
      </c>
      <c r="W27" s="44">
        <f t="shared" si="4"/>
        <v>3417.53</v>
      </c>
      <c r="X27" s="35">
        <f t="shared" si="4"/>
        <v>72</v>
      </c>
      <c r="Y27" s="44">
        <f t="shared" si="4"/>
        <v>4948.25</v>
      </c>
      <c r="Z27" s="63">
        <f t="shared" si="4"/>
        <v>930</v>
      </c>
      <c r="AA27" s="64">
        <f t="shared" si="4"/>
        <v>49870.400000000009</v>
      </c>
    </row>
    <row r="28" spans="1:29" x14ac:dyDescent="0.25">
      <c r="A28" s="23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4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63"/>
      <c r="AA28" s="64"/>
    </row>
    <row r="29" spans="1:29" ht="12.75" customHeight="1" x14ac:dyDescent="0.25">
      <c r="A29" s="23" t="s">
        <v>58</v>
      </c>
      <c r="B29" s="34"/>
      <c r="C29" s="77">
        <v>63473.88</v>
      </c>
      <c r="D29" s="34"/>
      <c r="E29" s="77">
        <v>62423.63</v>
      </c>
      <c r="F29" s="34"/>
      <c r="G29" s="77">
        <v>52506.99</v>
      </c>
      <c r="H29" s="34"/>
      <c r="I29" s="77">
        <v>46430.27</v>
      </c>
      <c r="J29" s="34"/>
      <c r="K29" s="77">
        <v>33084.089999999997</v>
      </c>
      <c r="L29" s="34"/>
      <c r="M29" s="77">
        <v>35676.51</v>
      </c>
      <c r="N29" s="34"/>
      <c r="O29" s="77">
        <v>35080.230000000003</v>
      </c>
      <c r="P29" s="34"/>
      <c r="Q29" s="77">
        <v>39409.39</v>
      </c>
      <c r="R29" s="34"/>
      <c r="S29" s="77">
        <v>49646.96</v>
      </c>
      <c r="T29" s="34"/>
      <c r="U29" s="77">
        <v>52574.75</v>
      </c>
      <c r="V29" s="34"/>
      <c r="W29" s="77">
        <v>41453.86</v>
      </c>
      <c r="X29" s="34"/>
      <c r="Y29" s="77">
        <v>40482.949999999997</v>
      </c>
      <c r="Z29" s="54"/>
      <c r="AA29" s="32">
        <f>C29+E29+G29+I29+K29+M29+O29+Q29+S29+U29+W29+Y29</f>
        <v>552243.51</v>
      </c>
      <c r="AC29" s="56"/>
    </row>
    <row r="30" spans="1:29" s="9" customFormat="1" ht="12.75" customHeight="1" thickBot="1" x14ac:dyDescent="0.3">
      <c r="A30" s="45" t="s">
        <v>59</v>
      </c>
      <c r="B30" s="18"/>
      <c r="C30" s="57">
        <f>C27/C29</f>
        <v>7.023818301323316E-2</v>
      </c>
      <c r="D30" s="18"/>
      <c r="E30" s="57">
        <f>E27/E29</f>
        <v>8.5813817620026253E-2</v>
      </c>
      <c r="F30" s="18"/>
      <c r="G30" s="57">
        <f>G27/G29</f>
        <v>8.4124608933020151E-2</v>
      </c>
      <c r="H30" s="18"/>
      <c r="I30" s="57">
        <f>I27/I29</f>
        <v>0.11249902272806081</v>
      </c>
      <c r="J30" s="18"/>
      <c r="K30" s="57">
        <f>K27/K29</f>
        <v>7.4174928190559264E-2</v>
      </c>
      <c r="L30" s="18"/>
      <c r="M30" s="57">
        <f>M27/M29</f>
        <v>6.1092018249542905E-2</v>
      </c>
      <c r="N30" s="18"/>
      <c r="O30" s="57">
        <f>O27/O29</f>
        <v>0.14945825611747698</v>
      </c>
      <c r="P30" s="18"/>
      <c r="Q30" s="57">
        <f>Q27/Q29</f>
        <v>0.10078943114826187</v>
      </c>
      <c r="R30" s="18"/>
      <c r="S30" s="57">
        <f>S27/S29</f>
        <v>7.4389247599450203E-2</v>
      </c>
      <c r="T30" s="18"/>
      <c r="U30" s="57">
        <f>U27/U29</f>
        <v>8.572917607787009E-2</v>
      </c>
      <c r="V30" s="18"/>
      <c r="W30" s="57">
        <f>W27/W29</f>
        <v>8.2441779848728206E-2</v>
      </c>
      <c r="X30" s="18"/>
      <c r="Y30" s="57">
        <f>Y27/Y29</f>
        <v>0.12223046986447382</v>
      </c>
      <c r="Z30" s="65"/>
      <c r="AA30" s="66">
        <f>AA27/AA29</f>
        <v>9.0305090230938176E-2</v>
      </c>
    </row>
    <row r="31" spans="1:29" s="9" customFormat="1" ht="13.5" customHeight="1" thickTop="1" x14ac:dyDescent="0.25">
      <c r="A31" s="21"/>
      <c r="B31" s="2"/>
      <c r="C31" s="8"/>
      <c r="D31" s="2"/>
      <c r="E31" s="8"/>
      <c r="F31" s="2"/>
      <c r="G31" s="8"/>
      <c r="H31" s="2"/>
      <c r="I31" s="8"/>
      <c r="J31" s="2"/>
      <c r="K31" s="8"/>
      <c r="L31" s="2"/>
      <c r="M31" s="8"/>
      <c r="N31" s="2"/>
      <c r="O31" s="8"/>
      <c r="P31" s="2"/>
      <c r="Q31" s="8"/>
      <c r="R31" s="2"/>
      <c r="S31" s="8"/>
      <c r="T31" s="2"/>
      <c r="U31" s="8"/>
      <c r="V31" s="2"/>
      <c r="W31" s="8"/>
      <c r="X31" s="2"/>
      <c r="Y31" s="8"/>
      <c r="Z31" s="24"/>
      <c r="AA31" s="67"/>
    </row>
    <row r="32" spans="1:29" x14ac:dyDescent="0.25">
      <c r="A32" s="23" t="s">
        <v>56</v>
      </c>
      <c r="Z32" s="24"/>
      <c r="AA32" s="24"/>
    </row>
    <row r="33" spans="1:31" s="19" customFormat="1" x14ac:dyDescent="0.25">
      <c r="A33" s="45" t="s">
        <v>87</v>
      </c>
      <c r="B33" s="80">
        <v>47</v>
      </c>
      <c r="C33" s="80">
        <v>2471.48</v>
      </c>
      <c r="D33" s="80">
        <v>30</v>
      </c>
      <c r="E33" s="80">
        <v>2528.3000000000002</v>
      </c>
      <c r="F33" s="80">
        <v>69</v>
      </c>
      <c r="G33" s="80">
        <v>2934.45</v>
      </c>
      <c r="H33" s="80">
        <v>85</v>
      </c>
      <c r="I33" s="80">
        <v>5570.97</v>
      </c>
      <c r="J33" s="80">
        <v>41</v>
      </c>
      <c r="K33" s="80">
        <v>2083.14</v>
      </c>
      <c r="L33" s="80">
        <v>40</v>
      </c>
      <c r="M33" s="80">
        <v>2481.7600000000002</v>
      </c>
      <c r="N33" s="80">
        <v>69</v>
      </c>
      <c r="O33" s="81">
        <v>3551.51</v>
      </c>
      <c r="P33" s="80">
        <v>68</v>
      </c>
      <c r="Q33" s="81">
        <v>3156.92</v>
      </c>
      <c r="R33" s="80">
        <v>58</v>
      </c>
      <c r="S33" s="81">
        <v>2027.7</v>
      </c>
      <c r="T33" s="80">
        <v>70</v>
      </c>
      <c r="U33" s="81">
        <v>1904.08</v>
      </c>
      <c r="V33" s="80">
        <v>78</v>
      </c>
      <c r="W33" s="81">
        <v>5011.79</v>
      </c>
      <c r="X33" s="80">
        <v>58</v>
      </c>
      <c r="Y33" s="81">
        <v>1881.97</v>
      </c>
      <c r="Z33" s="26">
        <f>B33+D33+F33+H33+J33+L33+N33+P33+R33+T33+V33+X33</f>
        <v>713</v>
      </c>
      <c r="AA33" s="59">
        <f>C33+E33+G33+I33+K33+M33+O33+Q33+S33+U33+W33+Y33</f>
        <v>35604.07</v>
      </c>
    </row>
    <row r="34" spans="1:31" x14ac:dyDescent="0.25">
      <c r="A34" s="45" t="s">
        <v>86</v>
      </c>
      <c r="B34" s="80">
        <v>41</v>
      </c>
      <c r="C34" s="80">
        <v>3293.91</v>
      </c>
      <c r="D34" s="80">
        <v>47</v>
      </c>
      <c r="E34" s="80">
        <v>3688.03</v>
      </c>
      <c r="F34" s="80">
        <v>58</v>
      </c>
      <c r="G34" s="80">
        <v>1590.62</v>
      </c>
      <c r="H34" s="80">
        <v>63</v>
      </c>
      <c r="I34" s="80">
        <v>2538.35</v>
      </c>
      <c r="J34" s="80">
        <v>59</v>
      </c>
      <c r="K34" s="80">
        <v>1495.06</v>
      </c>
      <c r="L34" s="80">
        <v>44</v>
      </c>
      <c r="M34" s="80">
        <v>1822.47</v>
      </c>
      <c r="N34" s="80">
        <v>49</v>
      </c>
      <c r="O34" s="81">
        <v>1708.85</v>
      </c>
      <c r="P34" s="80">
        <v>39</v>
      </c>
      <c r="Q34" s="81">
        <v>883.26</v>
      </c>
      <c r="R34" s="80">
        <v>78</v>
      </c>
      <c r="S34" s="81">
        <v>1327.44</v>
      </c>
      <c r="T34" s="80">
        <v>21</v>
      </c>
      <c r="U34" s="81">
        <v>490.27</v>
      </c>
      <c r="V34" s="80">
        <v>66</v>
      </c>
      <c r="W34" s="81">
        <v>1297.71</v>
      </c>
      <c r="X34" s="80">
        <v>48</v>
      </c>
      <c r="Y34" s="81">
        <v>2981.7</v>
      </c>
      <c r="Z34" s="26">
        <f>B34+D34+F34+H34+J34+L34+N34+P34+R34+T34+V34+X34</f>
        <v>613</v>
      </c>
      <c r="AA34" s="59">
        <f>C34+E34+G34+I34+K34+M34+O34+Q34+S34+U34+W34+Y34</f>
        <v>23117.67</v>
      </c>
    </row>
    <row r="35" spans="1:31" s="15" customFormat="1" ht="13.8" thickBot="1" x14ac:dyDescent="0.3">
      <c r="A35" s="40" t="s">
        <v>88</v>
      </c>
      <c r="B35" s="37">
        <f t="shared" ref="B35:M35" si="5">B33+B34</f>
        <v>88</v>
      </c>
      <c r="C35" s="60">
        <f t="shared" si="5"/>
        <v>5765.3899999999994</v>
      </c>
      <c r="D35" s="37">
        <f t="shared" si="5"/>
        <v>77</v>
      </c>
      <c r="E35" s="60">
        <f t="shared" si="5"/>
        <v>6216.33</v>
      </c>
      <c r="F35" s="37">
        <f t="shared" si="5"/>
        <v>127</v>
      </c>
      <c r="G35" s="60">
        <f t="shared" si="5"/>
        <v>4525.07</v>
      </c>
      <c r="H35" s="37">
        <f t="shared" si="5"/>
        <v>148</v>
      </c>
      <c r="I35" s="60">
        <f t="shared" si="5"/>
        <v>8109.32</v>
      </c>
      <c r="J35" s="37">
        <f t="shared" si="5"/>
        <v>100</v>
      </c>
      <c r="K35" s="60">
        <f t="shared" si="5"/>
        <v>3578.2</v>
      </c>
      <c r="L35" s="37">
        <f t="shared" si="5"/>
        <v>84</v>
      </c>
      <c r="M35" s="60">
        <f t="shared" si="5"/>
        <v>4304.2300000000005</v>
      </c>
      <c r="N35" s="37">
        <f t="shared" ref="N35:AA35" si="6">SUM(N33:N34)</f>
        <v>118</v>
      </c>
      <c r="O35" s="60">
        <f t="shared" si="6"/>
        <v>5260.3600000000006</v>
      </c>
      <c r="P35" s="37">
        <f t="shared" si="6"/>
        <v>107</v>
      </c>
      <c r="Q35" s="60">
        <f t="shared" si="6"/>
        <v>4040.1800000000003</v>
      </c>
      <c r="R35" s="37">
        <f t="shared" si="6"/>
        <v>136</v>
      </c>
      <c r="S35" s="60">
        <f t="shared" si="6"/>
        <v>3355.1400000000003</v>
      </c>
      <c r="T35" s="37">
        <f t="shared" si="6"/>
        <v>91</v>
      </c>
      <c r="U35" s="60">
        <f t="shared" si="6"/>
        <v>2394.35</v>
      </c>
      <c r="V35" s="37">
        <f t="shared" si="6"/>
        <v>144</v>
      </c>
      <c r="W35" s="60">
        <f t="shared" si="6"/>
        <v>6309.5</v>
      </c>
      <c r="X35" s="37">
        <f t="shared" si="6"/>
        <v>106</v>
      </c>
      <c r="Y35" s="60">
        <f t="shared" si="6"/>
        <v>4863.67</v>
      </c>
      <c r="Z35" s="28">
        <f t="shared" si="6"/>
        <v>1326</v>
      </c>
      <c r="AA35" s="29">
        <f t="shared" si="6"/>
        <v>58721.74</v>
      </c>
    </row>
    <row r="36" spans="1:31" ht="13.8" thickTop="1" x14ac:dyDescent="0.25">
      <c r="A36" s="1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31" s="40" customFormat="1" ht="26.4" x14ac:dyDescent="0.25">
      <c r="A37" s="99" t="s">
        <v>73</v>
      </c>
      <c r="B37" s="143"/>
      <c r="C37" s="144">
        <f>C16+C25+C35-C9</f>
        <v>8544.66</v>
      </c>
      <c r="D37" s="143"/>
      <c r="E37" s="144">
        <f>E16+E25+E35-E9</f>
        <v>9984.7199999999993</v>
      </c>
      <c r="F37" s="143"/>
      <c r="G37" s="144">
        <f>G16+G25+G35-G9</f>
        <v>7237.329999999999</v>
      </c>
      <c r="H37" s="143"/>
      <c r="I37" s="144">
        <f>I16+I25+I35-I9</f>
        <v>11701.810000000001</v>
      </c>
      <c r="J37" s="143"/>
      <c r="K37" s="144">
        <f>K16+K25+K35-K9</f>
        <v>5016.0899999999992</v>
      </c>
      <c r="L37" s="143"/>
      <c r="M37" s="144">
        <f>M16+M25+M35-M9</f>
        <v>5436.7800000000007</v>
      </c>
      <c r="N37" s="143"/>
      <c r="O37" s="144">
        <f>O16+O25+O35-O9</f>
        <v>9265.07</v>
      </c>
      <c r="P37" s="143"/>
      <c r="Q37" s="144">
        <f>Q16+Q25+Q35-Q9</f>
        <v>6858.3099999999995</v>
      </c>
      <c r="R37" s="143"/>
      <c r="S37" s="144">
        <f>S16+S25+S35-S9</f>
        <v>5454.31</v>
      </c>
      <c r="T37" s="143"/>
      <c r="U37" s="144">
        <f>U16+U25+U35-U9</f>
        <v>5374.0700000000006</v>
      </c>
      <c r="V37" s="143"/>
      <c r="W37" s="144">
        <f>W16+W25+W35-W9</f>
        <v>8555.7100000000009</v>
      </c>
      <c r="X37" s="143"/>
      <c r="Y37" s="144">
        <f>Y16+Y25+Y35-Y9</f>
        <v>8665.52</v>
      </c>
      <c r="Z37" s="143"/>
      <c r="AA37" s="144">
        <f>AA16+AA25+AA35-AA9</f>
        <v>92094.380000000019</v>
      </c>
      <c r="AE37" s="41"/>
    </row>
    <row r="38" spans="1:31" x14ac:dyDescent="0.25">
      <c r="A38" s="10"/>
      <c r="B38" s="9"/>
      <c r="C38" s="9"/>
      <c r="D38" s="9"/>
      <c r="E38" s="9"/>
      <c r="F38" s="9"/>
      <c r="G38" s="9"/>
      <c r="H38" s="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31" ht="23.4" x14ac:dyDescent="0.25">
      <c r="A39" s="139" t="s">
        <v>94</v>
      </c>
    </row>
    <row r="40" spans="1:31" ht="24" x14ac:dyDescent="0.25">
      <c r="A40" s="140" t="s">
        <v>95</v>
      </c>
    </row>
  </sheetData>
  <mergeCells count="13">
    <mergeCell ref="L3:M3"/>
    <mergeCell ref="B3:C3"/>
    <mergeCell ref="D3:E3"/>
    <mergeCell ref="F3:G3"/>
    <mergeCell ref="H3:I3"/>
    <mergeCell ref="J3:K3"/>
    <mergeCell ref="N3:O3"/>
    <mergeCell ref="P3:Q3"/>
    <mergeCell ref="Z3:AA3"/>
    <mergeCell ref="R3:S3"/>
    <mergeCell ref="T3:U3"/>
    <mergeCell ref="V3:W3"/>
    <mergeCell ref="X3:Y3"/>
  </mergeCells>
  <phoneticPr fontId="4" type="noConversion"/>
  <pageMargins left="0.18" right="0.2" top="0.51" bottom="0.86" header="0.5" footer="0.5"/>
  <pageSetup scale="56" orientation="landscape" r:id="rId1"/>
  <headerFooter alignWithMargins="0">
    <oddFooter>&amp;L&amp;8&amp;Z&amp;F&amp;R&amp;8Prepared by Danielle Meier
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E40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50.33203125" customWidth="1"/>
    <col min="2" max="2" width="5.88671875" style="1" customWidth="1"/>
    <col min="3" max="3" width="9.6640625" style="1" customWidth="1"/>
    <col min="4" max="4" width="5.88671875" style="1" customWidth="1"/>
    <col min="5" max="5" width="9.6640625" style="1" customWidth="1"/>
    <col min="6" max="6" width="5.88671875" style="1" customWidth="1"/>
    <col min="7" max="7" width="9.6640625" style="1" customWidth="1"/>
    <col min="8" max="8" width="6.33203125" style="1" customWidth="1"/>
    <col min="9" max="9" width="8.109375" style="1" customWidth="1"/>
    <col min="10" max="10" width="6.33203125" style="1" customWidth="1"/>
    <col min="11" max="11" width="8.109375" style="1" customWidth="1"/>
    <col min="12" max="12" width="6.33203125" style="1" customWidth="1"/>
    <col min="13" max="13" width="8.109375" style="1" customWidth="1"/>
    <col min="14" max="14" width="6.33203125" style="1" customWidth="1"/>
    <col min="15" max="15" width="8.109375" style="1" customWidth="1"/>
    <col min="16" max="16" width="6.33203125" style="1" customWidth="1"/>
    <col min="17" max="17" width="9.109375" style="1" customWidth="1"/>
    <col min="18" max="18" width="6.33203125" style="1" customWidth="1"/>
    <col min="19" max="19" width="9.109375" style="1" customWidth="1"/>
    <col min="20" max="20" width="6.33203125" style="1" customWidth="1"/>
    <col min="21" max="21" width="9.109375" style="1" bestFit="1" customWidth="1"/>
    <col min="22" max="22" width="6.33203125" style="1" customWidth="1"/>
    <col min="23" max="23" width="8.109375" style="1" customWidth="1"/>
    <col min="24" max="24" width="7" style="1" customWidth="1"/>
    <col min="25" max="25" width="8.109375" style="1" customWidth="1"/>
    <col min="26" max="26" width="6.44140625" style="2" customWidth="1"/>
    <col min="27" max="27" width="11.109375" style="2" customWidth="1"/>
    <col min="28" max="194" width="8.88671875" customWidth="1"/>
  </cols>
  <sheetData>
    <row r="1" spans="1:27" x14ac:dyDescent="0.25">
      <c r="A1" t="s">
        <v>67</v>
      </c>
      <c r="T1" s="1" t="s">
        <v>30</v>
      </c>
    </row>
    <row r="2" spans="1:27" x14ac:dyDescent="0.25">
      <c r="A2" t="s">
        <v>24</v>
      </c>
    </row>
    <row r="3" spans="1:27" s="19" customFormat="1" x14ac:dyDescent="0.25">
      <c r="B3" s="148" t="s">
        <v>0</v>
      </c>
      <c r="C3" s="148"/>
      <c r="D3" s="148" t="s">
        <v>1</v>
      </c>
      <c r="E3" s="148"/>
      <c r="F3" s="148" t="s">
        <v>2</v>
      </c>
      <c r="G3" s="148"/>
      <c r="H3" s="148" t="s">
        <v>3</v>
      </c>
      <c r="I3" s="148"/>
      <c r="J3" s="148" t="s">
        <v>4</v>
      </c>
      <c r="K3" s="148"/>
      <c r="L3" s="148" t="s">
        <v>5</v>
      </c>
      <c r="M3" s="148"/>
      <c r="N3" s="148" t="s">
        <v>6</v>
      </c>
      <c r="O3" s="148"/>
      <c r="P3" s="148" t="s">
        <v>7</v>
      </c>
      <c r="Q3" s="148"/>
      <c r="R3" s="148" t="s">
        <v>8</v>
      </c>
      <c r="S3" s="148"/>
      <c r="T3" s="148" t="s">
        <v>9</v>
      </c>
      <c r="U3" s="148"/>
      <c r="V3" s="148" t="s">
        <v>10</v>
      </c>
      <c r="W3" s="148"/>
      <c r="X3" s="148" t="s">
        <v>11</v>
      </c>
      <c r="Y3" s="148"/>
      <c r="Z3" s="149" t="s">
        <v>12</v>
      </c>
      <c r="AA3" s="149"/>
    </row>
    <row r="4" spans="1:27" x14ac:dyDescent="0.25">
      <c r="B4" s="22" t="s">
        <v>13</v>
      </c>
      <c r="C4" s="22" t="s">
        <v>14</v>
      </c>
      <c r="D4" s="22" t="s">
        <v>13</v>
      </c>
      <c r="E4" s="22" t="s">
        <v>14</v>
      </c>
      <c r="F4" s="22" t="s">
        <v>13</v>
      </c>
      <c r="G4" s="22" t="s">
        <v>14</v>
      </c>
      <c r="H4" s="22" t="s">
        <v>13</v>
      </c>
      <c r="I4" s="22" t="s">
        <v>14</v>
      </c>
      <c r="J4" s="22" t="s">
        <v>13</v>
      </c>
      <c r="K4" s="22" t="s">
        <v>14</v>
      </c>
      <c r="L4" s="22" t="s">
        <v>13</v>
      </c>
      <c r="M4" s="22" t="s">
        <v>14</v>
      </c>
      <c r="N4" s="22" t="s">
        <v>13</v>
      </c>
      <c r="O4" s="22" t="s">
        <v>14</v>
      </c>
      <c r="P4" s="22" t="s">
        <v>13</v>
      </c>
      <c r="Q4" s="22" t="s">
        <v>14</v>
      </c>
      <c r="R4" s="22" t="s">
        <v>13</v>
      </c>
      <c r="S4" s="22" t="s">
        <v>14</v>
      </c>
      <c r="T4" s="22" t="s">
        <v>13</v>
      </c>
      <c r="U4" s="22" t="s">
        <v>14</v>
      </c>
      <c r="V4" s="22" t="s">
        <v>13</v>
      </c>
      <c r="W4" s="22" t="s">
        <v>14</v>
      </c>
      <c r="X4" s="22" t="s">
        <v>13</v>
      </c>
      <c r="Y4" s="22" t="s">
        <v>14</v>
      </c>
      <c r="Z4" s="38" t="s">
        <v>13</v>
      </c>
      <c r="AA4" s="38" t="s">
        <v>14</v>
      </c>
    </row>
    <row r="5" spans="1:27" x14ac:dyDescent="0.25">
      <c r="A5" s="13" t="s">
        <v>32</v>
      </c>
      <c r="Z5" s="24"/>
      <c r="AA5" s="24"/>
    </row>
    <row r="6" spans="1:27" ht="13.8" thickBot="1" x14ac:dyDescent="0.3">
      <c r="A6" s="21" t="s">
        <v>34</v>
      </c>
      <c r="B6" s="74">
        <v>189</v>
      </c>
      <c r="D6" s="74">
        <v>241</v>
      </c>
      <c r="F6" s="74">
        <v>144</v>
      </c>
      <c r="H6" s="74">
        <v>54</v>
      </c>
      <c r="J6" s="74">
        <v>34</v>
      </c>
      <c r="L6" s="74">
        <v>34</v>
      </c>
      <c r="N6" s="74">
        <v>68</v>
      </c>
      <c r="P6" s="74">
        <v>99</v>
      </c>
      <c r="R6" s="74">
        <v>124</v>
      </c>
      <c r="T6" s="74">
        <v>68</v>
      </c>
      <c r="V6" s="76">
        <v>72</v>
      </c>
      <c r="X6" s="74">
        <v>53</v>
      </c>
      <c r="Z6" s="25">
        <f>B6+D6+F6+H6+J6+L6+N6+P6+R6+T6+V6+X6</f>
        <v>1180</v>
      </c>
      <c r="AA6" s="24"/>
    </row>
    <row r="7" spans="1:27" ht="13.8" thickTop="1" x14ac:dyDescent="0.25">
      <c r="A7" s="100" t="s">
        <v>74</v>
      </c>
      <c r="C7" s="75">
        <v>1739.22</v>
      </c>
      <c r="E7" s="75">
        <v>2527.58</v>
      </c>
      <c r="G7" s="75">
        <v>1436.85</v>
      </c>
      <c r="I7" s="75">
        <v>634.15</v>
      </c>
      <c r="K7" s="75">
        <v>322.5</v>
      </c>
      <c r="M7" s="75">
        <v>347.84</v>
      </c>
      <c r="O7" s="75">
        <v>643.11</v>
      </c>
      <c r="Q7" s="75">
        <v>1119.55</v>
      </c>
      <c r="S7" s="75">
        <v>1228.0999999999999</v>
      </c>
      <c r="U7" s="75">
        <v>681.12</v>
      </c>
      <c r="W7" s="75">
        <v>767.39</v>
      </c>
      <c r="Y7" s="75">
        <v>562.41</v>
      </c>
      <c r="Z7" s="24"/>
      <c r="AA7" s="26">
        <f>C7+E7+G7+I7+K7+M7+O7+Q7+S7+U7+W7+Y7</f>
        <v>12009.82</v>
      </c>
    </row>
    <row r="8" spans="1:27" x14ac:dyDescent="0.25">
      <c r="A8" s="45" t="s">
        <v>84</v>
      </c>
      <c r="C8" s="76">
        <v>189</v>
      </c>
      <c r="E8" s="76">
        <v>241</v>
      </c>
      <c r="G8" s="76">
        <v>144</v>
      </c>
      <c r="I8" s="76">
        <v>54</v>
      </c>
      <c r="K8" s="76">
        <v>34</v>
      </c>
      <c r="M8" s="76">
        <v>34</v>
      </c>
      <c r="O8" s="76">
        <v>68</v>
      </c>
      <c r="Q8" s="76">
        <v>99</v>
      </c>
      <c r="S8" s="76">
        <v>124</v>
      </c>
      <c r="U8" s="76">
        <v>68</v>
      </c>
      <c r="W8" s="76">
        <v>72</v>
      </c>
      <c r="Y8" s="76">
        <v>53</v>
      </c>
      <c r="Z8" s="24"/>
      <c r="AA8" s="27">
        <f>C8+E8+G8+I8+K8+M8+O8+Q8+S8+U8+W8+Y8</f>
        <v>1180</v>
      </c>
    </row>
    <row r="9" spans="1:27" ht="13.8" thickBot="1" x14ac:dyDescent="0.3">
      <c r="A9" s="23" t="s">
        <v>35</v>
      </c>
      <c r="B9" s="5"/>
      <c r="C9" s="33">
        <f>SUM(C7:C8)</f>
        <v>1928.22</v>
      </c>
      <c r="D9" s="5"/>
      <c r="E9" s="33">
        <f>SUM(E7:E8)</f>
        <v>2768.58</v>
      </c>
      <c r="F9" s="5"/>
      <c r="G9" s="33">
        <f>SUM(G7:G8)</f>
        <v>1580.85</v>
      </c>
      <c r="H9" s="5"/>
      <c r="I9" s="33">
        <f>SUM(I7:I8)</f>
        <v>688.15</v>
      </c>
      <c r="J9" s="5"/>
      <c r="K9" s="33">
        <f>SUM(K7:K8)</f>
        <v>356.5</v>
      </c>
      <c r="L9" s="5"/>
      <c r="M9" s="33">
        <f>SUM(M7:M8)</f>
        <v>381.84</v>
      </c>
      <c r="N9" s="5"/>
      <c r="O9" s="33">
        <f>SUM(O7:O8)</f>
        <v>711.11</v>
      </c>
      <c r="P9" s="5"/>
      <c r="Q9" s="33">
        <f>SUM(Q7:Q8)</f>
        <v>1218.55</v>
      </c>
      <c r="R9" s="5"/>
      <c r="S9" s="33">
        <f>SUM(S7:S8)</f>
        <v>1352.1</v>
      </c>
      <c r="T9" s="5"/>
      <c r="U9" s="33">
        <f>SUM(U7:U8)</f>
        <v>749.12</v>
      </c>
      <c r="V9" s="5"/>
      <c r="W9" s="33">
        <f>SUM(W7:W8)</f>
        <v>839.39</v>
      </c>
      <c r="X9" s="5"/>
      <c r="Y9" s="33">
        <f>SUM(Y7:Y8)</f>
        <v>615.41</v>
      </c>
      <c r="Z9" s="25"/>
      <c r="AA9" s="31">
        <f>SUM(AA7:AA8)</f>
        <v>13189.82</v>
      </c>
    </row>
    <row r="10" spans="1:27" ht="13.8" thickTop="1" x14ac:dyDescent="0.25">
      <c r="Z10" s="24"/>
      <c r="AA10" s="24"/>
    </row>
    <row r="11" spans="1:27" x14ac:dyDescent="0.25">
      <c r="A11" s="23" t="s">
        <v>57</v>
      </c>
      <c r="Z11" s="24"/>
      <c r="AA11" s="24"/>
    </row>
    <row r="12" spans="1:27" x14ac:dyDescent="0.25">
      <c r="A12" s="20" t="s">
        <v>75</v>
      </c>
      <c r="B12" s="78">
        <v>57</v>
      </c>
      <c r="C12" s="78">
        <v>1193.0999999999999</v>
      </c>
      <c r="D12" s="78">
        <v>51</v>
      </c>
      <c r="E12" s="78">
        <v>879.85</v>
      </c>
      <c r="F12" s="78">
        <v>68</v>
      </c>
      <c r="G12" s="78">
        <v>1470.62</v>
      </c>
      <c r="H12" s="78">
        <v>22</v>
      </c>
      <c r="I12" s="78">
        <v>440.39</v>
      </c>
      <c r="J12" s="78">
        <v>19</v>
      </c>
      <c r="K12" s="78">
        <v>432.57</v>
      </c>
      <c r="L12" s="78">
        <v>19</v>
      </c>
      <c r="M12" s="78">
        <v>422.68</v>
      </c>
      <c r="N12" s="78">
        <v>39</v>
      </c>
      <c r="O12" s="78">
        <v>858.38</v>
      </c>
      <c r="P12" s="78">
        <v>59</v>
      </c>
      <c r="Q12" s="78">
        <v>1063.6199999999999</v>
      </c>
      <c r="R12" s="78">
        <v>75</v>
      </c>
      <c r="S12" s="78">
        <v>1476.01</v>
      </c>
      <c r="T12" s="78">
        <v>37</v>
      </c>
      <c r="U12" s="78">
        <v>777.49</v>
      </c>
      <c r="V12" s="78">
        <v>48</v>
      </c>
      <c r="W12" s="78">
        <v>1076.06</v>
      </c>
      <c r="X12" s="78">
        <v>27</v>
      </c>
      <c r="Y12" s="78">
        <v>485.28</v>
      </c>
      <c r="Z12" s="26">
        <f t="shared" ref="Z12:AA15" si="0">B12+D12+F12+H12+J12+L12+N12+P12+R12+T12+V12+X12</f>
        <v>521</v>
      </c>
      <c r="AA12" s="26">
        <f t="shared" si="0"/>
        <v>10576.05</v>
      </c>
    </row>
    <row r="13" spans="1:27" x14ac:dyDescent="0.25">
      <c r="A13" s="20" t="s">
        <v>76</v>
      </c>
      <c r="B13" s="78">
        <v>2</v>
      </c>
      <c r="C13" s="78">
        <v>59.11</v>
      </c>
      <c r="D13" s="78">
        <v>1</v>
      </c>
      <c r="E13" s="78">
        <v>70.69</v>
      </c>
      <c r="F13" s="78">
        <v>3</v>
      </c>
      <c r="G13" s="78">
        <v>26.36</v>
      </c>
      <c r="H13" s="78">
        <v>1</v>
      </c>
      <c r="I13" s="78">
        <v>20.05</v>
      </c>
      <c r="J13" s="78"/>
      <c r="K13" s="78"/>
      <c r="L13" s="78"/>
      <c r="M13" s="78"/>
      <c r="N13" s="78"/>
      <c r="O13" s="78"/>
      <c r="P13" s="78">
        <v>1</v>
      </c>
      <c r="Q13" s="78">
        <v>46.5</v>
      </c>
      <c r="R13" s="78">
        <v>1</v>
      </c>
      <c r="S13" s="78">
        <v>23.32</v>
      </c>
      <c r="T13" s="78">
        <v>3</v>
      </c>
      <c r="U13" s="78">
        <v>240.11</v>
      </c>
      <c r="V13" s="78">
        <v>2</v>
      </c>
      <c r="W13" s="78">
        <v>221</v>
      </c>
      <c r="X13" s="78">
        <v>1</v>
      </c>
      <c r="Y13" s="78">
        <v>58.34</v>
      </c>
      <c r="Z13" s="26">
        <f t="shared" si="0"/>
        <v>15</v>
      </c>
      <c r="AA13" s="26">
        <f t="shared" si="0"/>
        <v>765.48000000000013</v>
      </c>
    </row>
    <row r="14" spans="1:27" x14ac:dyDescent="0.25">
      <c r="A14" s="45" t="s">
        <v>77</v>
      </c>
      <c r="B14" s="78">
        <v>85</v>
      </c>
      <c r="C14" s="78">
        <v>10884</v>
      </c>
      <c r="D14" s="78">
        <v>112</v>
      </c>
      <c r="E14" s="78">
        <v>12681</v>
      </c>
      <c r="F14" s="78">
        <v>32</v>
      </c>
      <c r="G14" s="78">
        <v>3035</v>
      </c>
      <c r="H14" s="78">
        <v>7</v>
      </c>
      <c r="I14" s="78">
        <v>1151</v>
      </c>
      <c r="J14" s="78">
        <v>4</v>
      </c>
      <c r="K14" s="78">
        <v>310</v>
      </c>
      <c r="L14" s="78">
        <v>3</v>
      </c>
      <c r="M14" s="78">
        <v>564</v>
      </c>
      <c r="N14" s="78"/>
      <c r="O14" s="78"/>
      <c r="P14" s="78">
        <v>5</v>
      </c>
      <c r="Q14" s="78">
        <v>465</v>
      </c>
      <c r="R14" s="78">
        <v>4</v>
      </c>
      <c r="S14" s="78">
        <v>292.25</v>
      </c>
      <c r="T14" s="78">
        <v>6</v>
      </c>
      <c r="U14" s="78">
        <v>518</v>
      </c>
      <c r="V14" s="78">
        <v>3</v>
      </c>
      <c r="W14" s="78">
        <v>939</v>
      </c>
      <c r="X14" s="78">
        <v>6</v>
      </c>
      <c r="Y14" s="78">
        <v>418</v>
      </c>
      <c r="Z14" s="26">
        <f t="shared" si="0"/>
        <v>267</v>
      </c>
      <c r="AA14" s="26">
        <f t="shared" si="0"/>
        <v>31257.25</v>
      </c>
    </row>
    <row r="15" spans="1:27" s="19" customFormat="1" x14ac:dyDescent="0.25">
      <c r="A15" s="45" t="s">
        <v>78</v>
      </c>
      <c r="B15" s="79">
        <v>1</v>
      </c>
      <c r="C15" s="79">
        <v>0</v>
      </c>
      <c r="D15" s="79">
        <v>2</v>
      </c>
      <c r="E15" s="79">
        <v>214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>
        <v>1</v>
      </c>
      <c r="Q15" s="79">
        <v>0</v>
      </c>
      <c r="R15" s="79">
        <v>1</v>
      </c>
      <c r="S15" s="79">
        <v>174</v>
      </c>
      <c r="T15" s="79"/>
      <c r="U15" s="79"/>
      <c r="V15" s="79">
        <v>1</v>
      </c>
      <c r="W15" s="79">
        <v>21</v>
      </c>
      <c r="X15" s="79">
        <v>3</v>
      </c>
      <c r="Y15" s="79">
        <v>192</v>
      </c>
      <c r="Z15" s="26">
        <f t="shared" si="0"/>
        <v>9</v>
      </c>
      <c r="AA15" s="26">
        <f t="shared" si="0"/>
        <v>601</v>
      </c>
    </row>
    <row r="16" spans="1:27" ht="13.8" thickBot="1" x14ac:dyDescent="0.3">
      <c r="A16" s="103" t="s">
        <v>72</v>
      </c>
      <c r="B16" s="17">
        <f t="shared" ref="B16:AA16" si="1">SUM(B12:B15)</f>
        <v>145</v>
      </c>
      <c r="C16" s="33">
        <f t="shared" si="1"/>
        <v>12136.21</v>
      </c>
      <c r="D16" s="17">
        <f t="shared" si="1"/>
        <v>166</v>
      </c>
      <c r="E16" s="33">
        <f t="shared" si="1"/>
        <v>13845.54</v>
      </c>
      <c r="F16" s="17">
        <f t="shared" si="1"/>
        <v>103</v>
      </c>
      <c r="G16" s="33">
        <f t="shared" si="1"/>
        <v>4531.9799999999996</v>
      </c>
      <c r="H16" s="17">
        <f t="shared" si="1"/>
        <v>30</v>
      </c>
      <c r="I16" s="33">
        <f t="shared" si="1"/>
        <v>1611.44</v>
      </c>
      <c r="J16" s="17">
        <f t="shared" si="1"/>
        <v>23</v>
      </c>
      <c r="K16" s="33">
        <f t="shared" si="1"/>
        <v>742.56999999999994</v>
      </c>
      <c r="L16" s="17">
        <f t="shared" si="1"/>
        <v>22</v>
      </c>
      <c r="M16" s="33">
        <f t="shared" si="1"/>
        <v>986.68000000000006</v>
      </c>
      <c r="N16" s="17">
        <f t="shared" si="1"/>
        <v>39</v>
      </c>
      <c r="O16" s="33">
        <f t="shared" si="1"/>
        <v>858.38</v>
      </c>
      <c r="P16" s="17">
        <f t="shared" si="1"/>
        <v>66</v>
      </c>
      <c r="Q16" s="33">
        <f t="shared" si="1"/>
        <v>1575.12</v>
      </c>
      <c r="R16" s="17">
        <f t="shared" si="1"/>
        <v>81</v>
      </c>
      <c r="S16" s="33">
        <f t="shared" si="1"/>
        <v>1965.58</v>
      </c>
      <c r="T16" s="17">
        <f t="shared" si="1"/>
        <v>46</v>
      </c>
      <c r="U16" s="33">
        <f t="shared" si="1"/>
        <v>1535.6</v>
      </c>
      <c r="V16" s="17">
        <f t="shared" si="1"/>
        <v>54</v>
      </c>
      <c r="W16" s="33">
        <f t="shared" si="1"/>
        <v>2257.06</v>
      </c>
      <c r="X16" s="17">
        <f t="shared" si="1"/>
        <v>37</v>
      </c>
      <c r="Y16" s="33">
        <f t="shared" si="1"/>
        <v>1153.6199999999999</v>
      </c>
      <c r="Z16" s="28">
        <f t="shared" si="1"/>
        <v>812</v>
      </c>
      <c r="AA16" s="29">
        <f t="shared" si="1"/>
        <v>43199.78</v>
      </c>
    </row>
    <row r="17" spans="1:29" ht="13.8" thickTop="1" x14ac:dyDescent="0.25">
      <c r="Z17" s="24"/>
      <c r="AA17" s="24"/>
    </row>
    <row r="18" spans="1:29" x14ac:dyDescent="0.25">
      <c r="A18" s="23" t="s">
        <v>91</v>
      </c>
      <c r="Z18" s="24"/>
      <c r="AA18" s="24"/>
    </row>
    <row r="19" spans="1:29" x14ac:dyDescent="0.25">
      <c r="A19" s="45" t="s">
        <v>79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26">
        <f t="shared" ref="Z19:AA24" si="2">B19+D19+F19+H19+J19+L19+N19+P19+R19+T19+V19+X19</f>
        <v>0</v>
      </c>
      <c r="AA19" s="26">
        <f t="shared" si="2"/>
        <v>0</v>
      </c>
    </row>
    <row r="20" spans="1:29" x14ac:dyDescent="0.25">
      <c r="A20" s="45" t="s">
        <v>80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6">
        <f t="shared" si="2"/>
        <v>0</v>
      </c>
      <c r="AA20" s="26">
        <f t="shared" si="2"/>
        <v>0</v>
      </c>
    </row>
    <row r="21" spans="1:29" x14ac:dyDescent="0.25">
      <c r="A21" s="45" t="s">
        <v>81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26">
        <f t="shared" si="2"/>
        <v>0</v>
      </c>
      <c r="AA21" s="26">
        <f t="shared" si="2"/>
        <v>0</v>
      </c>
    </row>
    <row r="22" spans="1:29" x14ac:dyDescent="0.25">
      <c r="A22" s="45" t="s">
        <v>82</v>
      </c>
      <c r="B22" s="80">
        <v>4</v>
      </c>
      <c r="C22" s="80">
        <v>1771.1</v>
      </c>
      <c r="D22" s="80">
        <v>2</v>
      </c>
      <c r="E22" s="80">
        <v>446.5</v>
      </c>
      <c r="F22" s="80">
        <v>1</v>
      </c>
      <c r="G22" s="80">
        <v>460.2</v>
      </c>
      <c r="H22" s="80">
        <v>2</v>
      </c>
      <c r="I22" s="80">
        <v>483.3</v>
      </c>
      <c r="J22" s="80">
        <v>1</v>
      </c>
      <c r="K22" s="80">
        <v>444.8</v>
      </c>
      <c r="L22" s="80">
        <v>1</v>
      </c>
      <c r="M22" s="80">
        <v>209.8</v>
      </c>
      <c r="N22" s="80">
        <v>1</v>
      </c>
      <c r="O22" s="80">
        <v>436.4</v>
      </c>
      <c r="P22" s="80">
        <v>2</v>
      </c>
      <c r="Q22" s="80">
        <v>603.4</v>
      </c>
      <c r="R22" s="80">
        <v>2</v>
      </c>
      <c r="S22" s="80">
        <v>574.4</v>
      </c>
      <c r="T22" s="80"/>
      <c r="U22" s="80"/>
      <c r="V22" s="80">
        <v>1</v>
      </c>
      <c r="W22" s="80">
        <v>764.35</v>
      </c>
      <c r="X22" s="80">
        <v>0</v>
      </c>
      <c r="Y22" s="80">
        <v>20.95</v>
      </c>
      <c r="Z22" s="26">
        <f t="shared" si="2"/>
        <v>17</v>
      </c>
      <c r="AA22" s="26">
        <f t="shared" si="2"/>
        <v>6215.2</v>
      </c>
    </row>
    <row r="23" spans="1:29" x14ac:dyDescent="0.25">
      <c r="A23" s="45" t="s">
        <v>83</v>
      </c>
      <c r="B23" s="80">
        <v>1</v>
      </c>
      <c r="C23" s="80">
        <v>1233</v>
      </c>
      <c r="D23" s="80">
        <v>2</v>
      </c>
      <c r="E23" s="80">
        <v>590.9</v>
      </c>
      <c r="F23" s="80">
        <v>1</v>
      </c>
      <c r="G23" s="80">
        <v>452.55</v>
      </c>
      <c r="H23" s="80">
        <v>4</v>
      </c>
      <c r="I23" s="80">
        <v>2108.2399999999998</v>
      </c>
      <c r="J23" s="80">
        <v>1</v>
      </c>
      <c r="K23" s="80">
        <v>367.25</v>
      </c>
      <c r="L23" s="80">
        <v>2</v>
      </c>
      <c r="M23" s="80">
        <v>543.5</v>
      </c>
      <c r="N23" s="80">
        <v>2</v>
      </c>
      <c r="O23" s="80">
        <v>446.9</v>
      </c>
      <c r="P23" s="80">
        <v>2</v>
      </c>
      <c r="Q23" s="80">
        <v>176.55</v>
      </c>
      <c r="R23" s="80">
        <v>2</v>
      </c>
      <c r="S23" s="80">
        <v>964.25</v>
      </c>
      <c r="T23" s="80">
        <v>2</v>
      </c>
      <c r="U23" s="80">
        <v>874.1</v>
      </c>
      <c r="V23" s="80"/>
      <c r="W23" s="80"/>
      <c r="X23" s="80"/>
      <c r="Y23" s="80"/>
      <c r="Z23" s="26">
        <f t="shared" si="2"/>
        <v>19</v>
      </c>
      <c r="AA23" s="26">
        <f t="shared" si="2"/>
        <v>7757.2400000000007</v>
      </c>
    </row>
    <row r="24" spans="1:29" x14ac:dyDescent="0.25">
      <c r="A24" s="45" t="s">
        <v>66</v>
      </c>
      <c r="B24" s="79">
        <v>3</v>
      </c>
      <c r="C24" s="79">
        <v>609.49</v>
      </c>
      <c r="D24" s="79"/>
      <c r="E24" s="79"/>
      <c r="F24" s="79"/>
      <c r="G24" s="79"/>
      <c r="H24" s="79">
        <v>2</v>
      </c>
      <c r="I24" s="79">
        <v>1172.6400000000001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>
        <v>1</v>
      </c>
      <c r="W24" s="78">
        <v>890.58</v>
      </c>
      <c r="X24" s="78">
        <v>1</v>
      </c>
      <c r="Y24" s="78">
        <v>189.42</v>
      </c>
      <c r="Z24" s="26">
        <f t="shared" si="2"/>
        <v>7</v>
      </c>
      <c r="AA24" s="26">
        <f t="shared" si="2"/>
        <v>2862.13</v>
      </c>
    </row>
    <row r="25" spans="1:29" ht="13.8" thickBot="1" x14ac:dyDescent="0.3">
      <c r="A25" s="23" t="s">
        <v>85</v>
      </c>
      <c r="B25" s="17">
        <f t="shared" ref="B25:AA25" si="3">SUM(B19:B24)</f>
        <v>8</v>
      </c>
      <c r="C25" s="33">
        <f t="shared" si="3"/>
        <v>3613.59</v>
      </c>
      <c r="D25" s="17">
        <f t="shared" si="3"/>
        <v>4</v>
      </c>
      <c r="E25" s="33">
        <f t="shared" si="3"/>
        <v>1037.4000000000001</v>
      </c>
      <c r="F25" s="17">
        <f t="shared" si="3"/>
        <v>2</v>
      </c>
      <c r="G25" s="33">
        <f t="shared" si="3"/>
        <v>912.75</v>
      </c>
      <c r="H25" s="17">
        <f t="shared" si="3"/>
        <v>8</v>
      </c>
      <c r="I25" s="33">
        <f t="shared" si="3"/>
        <v>3764.1800000000003</v>
      </c>
      <c r="J25" s="36">
        <f t="shared" si="3"/>
        <v>2</v>
      </c>
      <c r="K25" s="43">
        <f t="shared" si="3"/>
        <v>812.05</v>
      </c>
      <c r="L25" s="36">
        <f t="shared" si="3"/>
        <v>3</v>
      </c>
      <c r="M25" s="43">
        <f t="shared" si="3"/>
        <v>753.3</v>
      </c>
      <c r="N25" s="36">
        <f t="shared" si="3"/>
        <v>3</v>
      </c>
      <c r="O25" s="43">
        <f t="shared" si="3"/>
        <v>883.3</v>
      </c>
      <c r="P25" s="36">
        <f t="shared" si="3"/>
        <v>4</v>
      </c>
      <c r="Q25" s="43">
        <f t="shared" si="3"/>
        <v>779.95</v>
      </c>
      <c r="R25" s="36">
        <f t="shared" si="3"/>
        <v>4</v>
      </c>
      <c r="S25" s="43">
        <f t="shared" si="3"/>
        <v>1538.65</v>
      </c>
      <c r="T25" s="36">
        <f t="shared" si="3"/>
        <v>2</v>
      </c>
      <c r="U25" s="43">
        <f t="shared" si="3"/>
        <v>874.1</v>
      </c>
      <c r="V25" s="36">
        <f t="shared" si="3"/>
        <v>2</v>
      </c>
      <c r="W25" s="43">
        <f t="shared" si="3"/>
        <v>1654.93</v>
      </c>
      <c r="X25" s="36">
        <f t="shared" si="3"/>
        <v>1</v>
      </c>
      <c r="Y25" s="43">
        <f t="shared" si="3"/>
        <v>210.36999999999998</v>
      </c>
      <c r="Z25" s="28">
        <f t="shared" si="3"/>
        <v>43</v>
      </c>
      <c r="AA25" s="29">
        <f t="shared" si="3"/>
        <v>16834.57</v>
      </c>
    </row>
    <row r="26" spans="1:29" ht="13.8" thickTop="1" x14ac:dyDescent="0.25">
      <c r="A26" s="23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/>
      <c r="AA26" s="30"/>
    </row>
    <row r="27" spans="1:29" x14ac:dyDescent="0.25">
      <c r="A27" s="138" t="s">
        <v>92</v>
      </c>
      <c r="B27" s="35">
        <f t="shared" ref="B27:AA27" si="4">B16+B25</f>
        <v>153</v>
      </c>
      <c r="C27" s="44">
        <f t="shared" si="4"/>
        <v>15749.8</v>
      </c>
      <c r="D27" s="35">
        <f t="shared" si="4"/>
        <v>170</v>
      </c>
      <c r="E27" s="44">
        <f t="shared" si="4"/>
        <v>14882.94</v>
      </c>
      <c r="F27" s="35">
        <f t="shared" si="4"/>
        <v>105</v>
      </c>
      <c r="G27" s="44">
        <f t="shared" si="4"/>
        <v>5444.73</v>
      </c>
      <c r="H27" s="35">
        <f t="shared" si="4"/>
        <v>38</v>
      </c>
      <c r="I27" s="44">
        <f t="shared" si="4"/>
        <v>5375.6200000000008</v>
      </c>
      <c r="J27" s="35">
        <f t="shared" si="4"/>
        <v>25</v>
      </c>
      <c r="K27" s="44">
        <f t="shared" si="4"/>
        <v>1554.62</v>
      </c>
      <c r="L27" s="35">
        <f t="shared" si="4"/>
        <v>25</v>
      </c>
      <c r="M27" s="44">
        <f t="shared" si="4"/>
        <v>1739.98</v>
      </c>
      <c r="N27" s="35">
        <f t="shared" si="4"/>
        <v>42</v>
      </c>
      <c r="O27" s="44">
        <f t="shared" si="4"/>
        <v>1741.6799999999998</v>
      </c>
      <c r="P27" s="35">
        <f t="shared" si="4"/>
        <v>70</v>
      </c>
      <c r="Q27" s="44">
        <f t="shared" si="4"/>
        <v>2355.0699999999997</v>
      </c>
      <c r="R27" s="35">
        <f t="shared" si="4"/>
        <v>85</v>
      </c>
      <c r="S27" s="44">
        <f t="shared" si="4"/>
        <v>3504.23</v>
      </c>
      <c r="T27" s="35">
        <f t="shared" si="4"/>
        <v>48</v>
      </c>
      <c r="U27" s="44">
        <f t="shared" si="4"/>
        <v>2409.6999999999998</v>
      </c>
      <c r="V27" s="35">
        <f t="shared" si="4"/>
        <v>56</v>
      </c>
      <c r="W27" s="44">
        <f t="shared" si="4"/>
        <v>3911.99</v>
      </c>
      <c r="X27" s="35">
        <f t="shared" si="4"/>
        <v>38</v>
      </c>
      <c r="Y27" s="44">
        <f t="shared" si="4"/>
        <v>1363.9899999999998</v>
      </c>
      <c r="Z27" s="63">
        <f t="shared" si="4"/>
        <v>855</v>
      </c>
      <c r="AA27" s="64">
        <f t="shared" si="4"/>
        <v>60034.35</v>
      </c>
    </row>
    <row r="28" spans="1:29" x14ac:dyDescent="0.25">
      <c r="A28" s="23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4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63"/>
      <c r="AA28" s="64"/>
    </row>
    <row r="29" spans="1:29" ht="12.75" customHeight="1" x14ac:dyDescent="0.25">
      <c r="A29" s="23" t="s">
        <v>58</v>
      </c>
      <c r="B29" s="34"/>
      <c r="C29" s="77">
        <v>61242.38</v>
      </c>
      <c r="D29" s="34"/>
      <c r="E29" s="77">
        <v>60555.85</v>
      </c>
      <c r="F29" s="34"/>
      <c r="G29" s="77">
        <v>53117.3</v>
      </c>
      <c r="H29" s="34"/>
      <c r="I29" s="77">
        <v>24961.43</v>
      </c>
      <c r="J29" s="34"/>
      <c r="K29" s="77">
        <v>13735.77</v>
      </c>
      <c r="L29" s="34"/>
      <c r="M29" s="77">
        <v>12438.41</v>
      </c>
      <c r="N29" s="34"/>
      <c r="O29" s="77">
        <v>21256.32</v>
      </c>
      <c r="P29" s="34"/>
      <c r="Q29" s="77">
        <v>36544.49</v>
      </c>
      <c r="R29" s="34"/>
      <c r="S29" s="77">
        <v>46265.25</v>
      </c>
      <c r="T29" s="34"/>
      <c r="U29" s="77">
        <v>31082.93</v>
      </c>
      <c r="V29" s="34"/>
      <c r="W29" s="77">
        <v>30578.84</v>
      </c>
      <c r="X29" s="34"/>
      <c r="Y29" s="77">
        <v>20786.240000000002</v>
      </c>
      <c r="Z29" s="54"/>
      <c r="AA29" s="32">
        <f>C29+E29+G29+I29+K29+M29+O29+Q29+S29+U29+W29+Y29</f>
        <v>412565.21</v>
      </c>
      <c r="AC29" s="56"/>
    </row>
    <row r="30" spans="1:29" s="9" customFormat="1" ht="12.75" customHeight="1" thickBot="1" x14ac:dyDescent="0.3">
      <c r="A30" s="45" t="s">
        <v>59</v>
      </c>
      <c r="B30" s="18"/>
      <c r="C30" s="57">
        <f>C27/C29</f>
        <v>0.25717158608140311</v>
      </c>
      <c r="D30" s="18"/>
      <c r="E30" s="57">
        <f>E27/E29</f>
        <v>0.24577212606213936</v>
      </c>
      <c r="F30" s="18"/>
      <c r="G30" s="57">
        <f>G27/G29</f>
        <v>0.10250389232886459</v>
      </c>
      <c r="H30" s="18"/>
      <c r="I30" s="57">
        <f>I27/I29</f>
        <v>0.21535705286115422</v>
      </c>
      <c r="J30" s="18"/>
      <c r="K30" s="57">
        <f>K27/K29</f>
        <v>0.11318040415644699</v>
      </c>
      <c r="L30" s="18"/>
      <c r="M30" s="57">
        <f>M27/M29</f>
        <v>0.13988765445101103</v>
      </c>
      <c r="N30" s="18"/>
      <c r="O30" s="57">
        <f>O27/O29</f>
        <v>8.193704272423448E-2</v>
      </c>
      <c r="P30" s="18"/>
      <c r="Q30" s="57">
        <f>Q27/Q29</f>
        <v>6.4443914800835903E-2</v>
      </c>
      <c r="R30" s="18"/>
      <c r="S30" s="57">
        <f>S27/S29</f>
        <v>7.5742160692960706E-2</v>
      </c>
      <c r="T30" s="18"/>
      <c r="U30" s="57">
        <f>U27/U29</f>
        <v>7.7524866542504192E-2</v>
      </c>
      <c r="V30" s="18"/>
      <c r="W30" s="57">
        <f>W27/W29</f>
        <v>0.12793127535249865</v>
      </c>
      <c r="X30" s="18"/>
      <c r="Y30" s="57">
        <f>Y27/Y29</f>
        <v>6.5619852363871467E-2</v>
      </c>
      <c r="Z30" s="65"/>
      <c r="AA30" s="66">
        <f>AA27/AA29</f>
        <v>0.14551481449441653</v>
      </c>
    </row>
    <row r="31" spans="1:29" s="9" customFormat="1" ht="13.5" customHeight="1" thickTop="1" x14ac:dyDescent="0.25">
      <c r="A31" s="21"/>
      <c r="B31" s="2"/>
      <c r="C31" s="8"/>
      <c r="D31" s="2"/>
      <c r="E31" s="8"/>
      <c r="F31" s="2"/>
      <c r="G31" s="8"/>
      <c r="H31" s="2"/>
      <c r="I31" s="8"/>
      <c r="J31" s="2"/>
      <c r="K31" s="8"/>
      <c r="L31" s="2"/>
      <c r="M31" s="8"/>
      <c r="N31" s="2"/>
      <c r="O31" s="8"/>
      <c r="P31" s="2"/>
      <c r="Q31" s="8"/>
      <c r="R31" s="2"/>
      <c r="S31" s="8"/>
      <c r="T31" s="2"/>
      <c r="U31" s="8"/>
      <c r="V31" s="2"/>
      <c r="W31" s="8"/>
      <c r="X31" s="2"/>
      <c r="Y31" s="8"/>
      <c r="Z31" s="24"/>
      <c r="AA31" s="67"/>
    </row>
    <row r="32" spans="1:29" x14ac:dyDescent="0.25">
      <c r="A32" s="23" t="s">
        <v>56</v>
      </c>
      <c r="Z32" s="24"/>
      <c r="AA32" s="24"/>
    </row>
    <row r="33" spans="1:31" s="19" customFormat="1" x14ac:dyDescent="0.25">
      <c r="A33" s="45" t="s">
        <v>87</v>
      </c>
      <c r="B33" s="80">
        <v>16</v>
      </c>
      <c r="C33" s="80">
        <v>734.68</v>
      </c>
      <c r="D33" s="80">
        <v>21</v>
      </c>
      <c r="E33" s="80">
        <v>763.97</v>
      </c>
      <c r="F33" s="80">
        <v>9</v>
      </c>
      <c r="G33" s="80">
        <v>255</v>
      </c>
      <c r="H33" s="80">
        <v>6</v>
      </c>
      <c r="I33" s="80">
        <v>377.9</v>
      </c>
      <c r="J33" s="80">
        <v>2</v>
      </c>
      <c r="K33" s="80">
        <v>48</v>
      </c>
      <c r="L33" s="80">
        <v>9</v>
      </c>
      <c r="M33" s="80">
        <v>764.75</v>
      </c>
      <c r="N33" s="80">
        <v>6</v>
      </c>
      <c r="O33" s="81">
        <v>533.70000000000005</v>
      </c>
      <c r="P33" s="80">
        <v>16</v>
      </c>
      <c r="Q33" s="81">
        <v>293.89999999999998</v>
      </c>
      <c r="R33" s="80">
        <v>123</v>
      </c>
      <c r="S33" s="81">
        <v>1936.2</v>
      </c>
      <c r="T33" s="80">
        <v>24</v>
      </c>
      <c r="U33" s="81">
        <v>573.01</v>
      </c>
      <c r="V33" s="80">
        <v>38</v>
      </c>
      <c r="W33" s="81">
        <v>871.45</v>
      </c>
      <c r="X33" s="80">
        <v>18</v>
      </c>
      <c r="Y33" s="81">
        <v>518.99</v>
      </c>
      <c r="Z33" s="26">
        <f>B33+D33+F33+H33+J33+L33+N33+P33+R33+T33+V33+X33</f>
        <v>288</v>
      </c>
      <c r="AA33" s="59">
        <f>C33+E33+G33+I33+K33+M33+O33+Q33+S33+U33+W33+Y33</f>
        <v>7671.55</v>
      </c>
    </row>
    <row r="34" spans="1:31" x14ac:dyDescent="0.25">
      <c r="A34" s="45" t="s">
        <v>86</v>
      </c>
      <c r="B34" s="80">
        <v>29</v>
      </c>
      <c r="C34" s="80">
        <v>2596.08</v>
      </c>
      <c r="D34" s="80">
        <v>50</v>
      </c>
      <c r="E34" s="80">
        <v>3220.28</v>
      </c>
      <c r="F34" s="80">
        <v>49</v>
      </c>
      <c r="G34" s="80">
        <v>2038.85</v>
      </c>
      <c r="H34" s="80">
        <v>19</v>
      </c>
      <c r="I34" s="80">
        <v>530.16</v>
      </c>
      <c r="J34" s="80">
        <v>15</v>
      </c>
      <c r="K34" s="80">
        <v>898.44</v>
      </c>
      <c r="L34" s="80">
        <v>13</v>
      </c>
      <c r="M34" s="80">
        <v>601.04</v>
      </c>
      <c r="N34" s="80">
        <v>17</v>
      </c>
      <c r="O34" s="81">
        <v>557.94000000000005</v>
      </c>
      <c r="P34" s="80">
        <v>36</v>
      </c>
      <c r="Q34" s="81">
        <v>951.71</v>
      </c>
      <c r="R34" s="80">
        <v>64</v>
      </c>
      <c r="S34" s="81">
        <v>1640.04</v>
      </c>
      <c r="T34" s="80">
        <v>9</v>
      </c>
      <c r="U34" s="81">
        <v>251.07</v>
      </c>
      <c r="V34" s="80">
        <v>34</v>
      </c>
      <c r="W34" s="81">
        <v>1229.95</v>
      </c>
      <c r="X34" s="80">
        <v>20</v>
      </c>
      <c r="Y34" s="81">
        <v>1360.04</v>
      </c>
      <c r="Z34" s="26">
        <f>B34+D34+F34+H34+J34+L34+N34+P34+R34+T34+V34+X34</f>
        <v>355</v>
      </c>
      <c r="AA34" s="59">
        <f>C34+E34+G34+I34+K34+M34+O34+Q34+S34+U34+W34+Y34</f>
        <v>15875.600000000006</v>
      </c>
    </row>
    <row r="35" spans="1:31" s="15" customFormat="1" ht="13.8" thickBot="1" x14ac:dyDescent="0.3">
      <c r="A35" s="40" t="s">
        <v>88</v>
      </c>
      <c r="B35" s="37">
        <f t="shared" ref="B35:M35" si="5">B33+B34</f>
        <v>45</v>
      </c>
      <c r="C35" s="60">
        <f t="shared" si="5"/>
        <v>3330.7599999999998</v>
      </c>
      <c r="D35" s="37">
        <f t="shared" si="5"/>
        <v>71</v>
      </c>
      <c r="E35" s="60">
        <f t="shared" si="5"/>
        <v>3984.25</v>
      </c>
      <c r="F35" s="37">
        <f t="shared" si="5"/>
        <v>58</v>
      </c>
      <c r="G35" s="60">
        <f t="shared" si="5"/>
        <v>2293.85</v>
      </c>
      <c r="H35" s="37">
        <f t="shared" si="5"/>
        <v>25</v>
      </c>
      <c r="I35" s="60">
        <f t="shared" si="5"/>
        <v>908.06</v>
      </c>
      <c r="J35" s="37">
        <f t="shared" si="5"/>
        <v>17</v>
      </c>
      <c r="K35" s="60">
        <f t="shared" si="5"/>
        <v>946.44</v>
      </c>
      <c r="L35" s="37">
        <f t="shared" si="5"/>
        <v>22</v>
      </c>
      <c r="M35" s="60">
        <f t="shared" si="5"/>
        <v>1365.79</v>
      </c>
      <c r="N35" s="37">
        <f t="shared" ref="N35:AA35" si="6">SUM(N33:N34)</f>
        <v>23</v>
      </c>
      <c r="O35" s="60">
        <f t="shared" si="6"/>
        <v>1091.6400000000001</v>
      </c>
      <c r="P35" s="37">
        <f t="shared" si="6"/>
        <v>52</v>
      </c>
      <c r="Q35" s="60">
        <f t="shared" si="6"/>
        <v>1245.6100000000001</v>
      </c>
      <c r="R35" s="37">
        <f t="shared" si="6"/>
        <v>187</v>
      </c>
      <c r="S35" s="60">
        <f t="shared" si="6"/>
        <v>3576.24</v>
      </c>
      <c r="T35" s="37">
        <f t="shared" si="6"/>
        <v>33</v>
      </c>
      <c r="U35" s="60">
        <f t="shared" si="6"/>
        <v>824.07999999999993</v>
      </c>
      <c r="V35" s="37">
        <f t="shared" si="6"/>
        <v>72</v>
      </c>
      <c r="W35" s="60">
        <f t="shared" si="6"/>
        <v>2101.4</v>
      </c>
      <c r="X35" s="37">
        <f t="shared" si="6"/>
        <v>38</v>
      </c>
      <c r="Y35" s="60">
        <f t="shared" si="6"/>
        <v>1879.03</v>
      </c>
      <c r="Z35" s="28">
        <f t="shared" si="6"/>
        <v>643</v>
      </c>
      <c r="AA35" s="29">
        <f t="shared" si="6"/>
        <v>23547.150000000005</v>
      </c>
    </row>
    <row r="36" spans="1:31" ht="13.8" thickTop="1" x14ac:dyDescent="0.25">
      <c r="A36" s="1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31" s="40" customFormat="1" ht="26.4" x14ac:dyDescent="0.25">
      <c r="A37" s="99" t="s">
        <v>73</v>
      </c>
      <c r="B37" s="143"/>
      <c r="C37" s="144">
        <f>C16+C25+C35-C9</f>
        <v>17152.339999999997</v>
      </c>
      <c r="D37" s="143"/>
      <c r="E37" s="144">
        <f>E16+E25+E35-E9</f>
        <v>16098.610000000002</v>
      </c>
      <c r="F37" s="143"/>
      <c r="G37" s="144">
        <f>G16+G25+G35-G9</f>
        <v>6157.73</v>
      </c>
      <c r="H37" s="143"/>
      <c r="I37" s="144">
        <f>I16+I25+I35-I9</f>
        <v>5595.5300000000007</v>
      </c>
      <c r="J37" s="143"/>
      <c r="K37" s="144">
        <f>K16+K25+K35-K9</f>
        <v>2144.56</v>
      </c>
      <c r="L37" s="143"/>
      <c r="M37" s="144">
        <f>M16+M25+M35-M9</f>
        <v>2723.93</v>
      </c>
      <c r="N37" s="143"/>
      <c r="O37" s="144">
        <f>O16+O25+O35-O9</f>
        <v>2122.2099999999996</v>
      </c>
      <c r="P37" s="143"/>
      <c r="Q37" s="144">
        <f>Q16+Q25+Q35-Q9</f>
        <v>2382.13</v>
      </c>
      <c r="R37" s="143"/>
      <c r="S37" s="144">
        <f>S16+S25+S35-S9</f>
        <v>5728.369999999999</v>
      </c>
      <c r="T37" s="143"/>
      <c r="U37" s="144">
        <f>U16+U25+U35-U9</f>
        <v>2484.66</v>
      </c>
      <c r="V37" s="143"/>
      <c r="W37" s="144">
        <f>W16+W25+W35-W9</f>
        <v>5173.9999999999991</v>
      </c>
      <c r="X37" s="143"/>
      <c r="Y37" s="144">
        <f>Y16+Y25+Y35-Y9</f>
        <v>2627.6099999999997</v>
      </c>
      <c r="Z37" s="143"/>
      <c r="AA37" s="144">
        <f>AA16+AA25+AA35-AA9</f>
        <v>70391.679999999993</v>
      </c>
      <c r="AE37" s="41"/>
    </row>
    <row r="38" spans="1:31" x14ac:dyDescent="0.25">
      <c r="A38" s="10"/>
      <c r="B38" s="9"/>
      <c r="C38" s="9"/>
      <c r="D38" s="9"/>
      <c r="E38" s="9"/>
      <c r="F38" s="9"/>
      <c r="G38" s="9"/>
      <c r="H38" s="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31" ht="23.4" x14ac:dyDescent="0.25">
      <c r="A39" s="139" t="s">
        <v>94</v>
      </c>
    </row>
    <row r="40" spans="1:31" ht="24" x14ac:dyDescent="0.25">
      <c r="A40" s="140" t="s">
        <v>95</v>
      </c>
    </row>
  </sheetData>
  <mergeCells count="13">
    <mergeCell ref="L3:M3"/>
    <mergeCell ref="B3:C3"/>
    <mergeCell ref="D3:E3"/>
    <mergeCell ref="F3:G3"/>
    <mergeCell ref="H3:I3"/>
    <mergeCell ref="J3:K3"/>
    <mergeCell ref="N3:O3"/>
    <mergeCell ref="P3:Q3"/>
    <mergeCell ref="Z3:AA3"/>
    <mergeCell ref="R3:S3"/>
    <mergeCell ref="T3:U3"/>
    <mergeCell ref="V3:W3"/>
    <mergeCell ref="X3:Y3"/>
  </mergeCells>
  <phoneticPr fontId="4" type="noConversion"/>
  <pageMargins left="0.18" right="0.2" top="0.51" bottom="0.86" header="0.5" footer="0.5"/>
  <pageSetup scale="55" orientation="landscape" r:id="rId1"/>
  <headerFooter alignWithMargins="0">
    <oddFooter>&amp;L&amp;8&amp;Z&amp;F&amp;R&amp;8Prepared by Danielle Meier
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E40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50.33203125" customWidth="1"/>
    <col min="2" max="2" width="5.88671875" style="1" customWidth="1"/>
    <col min="3" max="3" width="9.6640625" style="1" customWidth="1"/>
    <col min="4" max="4" width="5.88671875" style="1" customWidth="1"/>
    <col min="5" max="5" width="9.6640625" style="1" customWidth="1"/>
    <col min="6" max="6" width="5.88671875" style="1" customWidth="1"/>
    <col min="7" max="7" width="9.6640625" style="1" customWidth="1"/>
    <col min="8" max="8" width="6.33203125" style="1" customWidth="1"/>
    <col min="9" max="9" width="9.109375" style="1" customWidth="1"/>
    <col min="10" max="10" width="6.33203125" style="1" customWidth="1"/>
    <col min="11" max="11" width="8.109375" style="1" customWidth="1"/>
    <col min="12" max="12" width="6.33203125" style="1" customWidth="1"/>
    <col min="13" max="13" width="8.109375" style="1" customWidth="1"/>
    <col min="14" max="14" width="6.33203125" style="1" customWidth="1"/>
    <col min="15" max="15" width="9.109375" style="1" customWidth="1"/>
    <col min="16" max="16" width="6.33203125" style="1" customWidth="1"/>
    <col min="17" max="17" width="9.109375" style="1" customWidth="1"/>
    <col min="18" max="18" width="6.33203125" style="1" customWidth="1"/>
    <col min="19" max="19" width="9.109375" style="1" customWidth="1"/>
    <col min="20" max="20" width="6.33203125" style="1" customWidth="1"/>
    <col min="21" max="21" width="9.109375" style="1" customWidth="1"/>
    <col min="22" max="22" width="6.33203125" style="1" customWidth="1"/>
    <col min="23" max="23" width="9.109375" style="1" customWidth="1"/>
    <col min="24" max="24" width="7" style="1" customWidth="1"/>
    <col min="25" max="25" width="9.109375" style="1" customWidth="1"/>
    <col min="26" max="26" width="6.44140625" style="2" customWidth="1"/>
    <col min="27" max="27" width="11.109375" style="2" customWidth="1"/>
    <col min="28" max="194" width="8.88671875" customWidth="1"/>
  </cols>
  <sheetData>
    <row r="1" spans="1:27" x14ac:dyDescent="0.25">
      <c r="A1" t="s">
        <v>67</v>
      </c>
    </row>
    <row r="2" spans="1:27" x14ac:dyDescent="0.25">
      <c r="A2" t="s">
        <v>25</v>
      </c>
    </row>
    <row r="3" spans="1:27" s="19" customFormat="1" x14ac:dyDescent="0.25">
      <c r="B3" s="148" t="s">
        <v>0</v>
      </c>
      <c r="C3" s="148"/>
      <c r="D3" s="148" t="s">
        <v>1</v>
      </c>
      <c r="E3" s="148"/>
      <c r="F3" s="148" t="s">
        <v>2</v>
      </c>
      <c r="G3" s="148"/>
      <c r="H3" s="148" t="s">
        <v>3</v>
      </c>
      <c r="I3" s="148"/>
      <c r="J3" s="148" t="s">
        <v>4</v>
      </c>
      <c r="K3" s="148"/>
      <c r="L3" s="148" t="s">
        <v>5</v>
      </c>
      <c r="M3" s="148"/>
      <c r="N3" s="148" t="s">
        <v>6</v>
      </c>
      <c r="O3" s="148"/>
      <c r="P3" s="148" t="s">
        <v>7</v>
      </c>
      <c r="Q3" s="148"/>
      <c r="R3" s="148" t="s">
        <v>8</v>
      </c>
      <c r="S3" s="148"/>
      <c r="T3" s="148" t="s">
        <v>9</v>
      </c>
      <c r="U3" s="148"/>
      <c r="V3" s="148" t="s">
        <v>10</v>
      </c>
      <c r="W3" s="148"/>
      <c r="X3" s="148" t="s">
        <v>11</v>
      </c>
      <c r="Y3" s="148"/>
      <c r="Z3" s="149" t="s">
        <v>12</v>
      </c>
      <c r="AA3" s="149"/>
    </row>
    <row r="4" spans="1:27" x14ac:dyDescent="0.25">
      <c r="B4" s="22" t="s">
        <v>13</v>
      </c>
      <c r="C4" s="22" t="s">
        <v>14</v>
      </c>
      <c r="D4" s="22" t="s">
        <v>13</v>
      </c>
      <c r="E4" s="22" t="s">
        <v>14</v>
      </c>
      <c r="F4" s="22" t="s">
        <v>13</v>
      </c>
      <c r="G4" s="22" t="s">
        <v>14</v>
      </c>
      <c r="H4" s="22" t="s">
        <v>13</v>
      </c>
      <c r="I4" s="22" t="s">
        <v>14</v>
      </c>
      <c r="J4" s="22" t="s">
        <v>13</v>
      </c>
      <c r="K4" s="22" t="s">
        <v>14</v>
      </c>
      <c r="L4" s="22" t="s">
        <v>13</v>
      </c>
      <c r="M4" s="22" t="s">
        <v>14</v>
      </c>
      <c r="N4" s="22" t="s">
        <v>13</v>
      </c>
      <c r="O4" s="22" t="s">
        <v>14</v>
      </c>
      <c r="P4" s="22" t="s">
        <v>13</v>
      </c>
      <c r="Q4" s="22" t="s">
        <v>14</v>
      </c>
      <c r="R4" s="22" t="s">
        <v>13</v>
      </c>
      <c r="S4" s="22" t="s">
        <v>14</v>
      </c>
      <c r="T4" s="22" t="s">
        <v>13</v>
      </c>
      <c r="U4" s="22" t="s">
        <v>14</v>
      </c>
      <c r="V4" s="22" t="s">
        <v>13</v>
      </c>
      <c r="W4" s="22" t="s">
        <v>14</v>
      </c>
      <c r="X4" s="22" t="s">
        <v>13</v>
      </c>
      <c r="Y4" s="22" t="s">
        <v>14</v>
      </c>
      <c r="Z4" s="38" t="s">
        <v>13</v>
      </c>
      <c r="AA4" s="38" t="s">
        <v>14</v>
      </c>
    </row>
    <row r="5" spans="1:27" x14ac:dyDescent="0.25">
      <c r="A5" s="13" t="s">
        <v>32</v>
      </c>
      <c r="Z5" s="24"/>
      <c r="AA5" s="24"/>
    </row>
    <row r="6" spans="1:27" ht="13.8" thickBot="1" x14ac:dyDescent="0.3">
      <c r="A6" s="21" t="s">
        <v>34</v>
      </c>
      <c r="B6" s="74">
        <v>541</v>
      </c>
      <c r="D6" s="74">
        <v>442</v>
      </c>
      <c r="F6" s="74">
        <v>428</v>
      </c>
      <c r="H6" s="74">
        <v>247</v>
      </c>
      <c r="J6" s="74">
        <v>133</v>
      </c>
      <c r="L6" s="74">
        <v>145</v>
      </c>
      <c r="N6" s="74">
        <v>246</v>
      </c>
      <c r="P6" s="74">
        <v>219</v>
      </c>
      <c r="R6" s="74">
        <v>312</v>
      </c>
      <c r="T6" s="74">
        <v>304</v>
      </c>
      <c r="V6" s="76">
        <v>214</v>
      </c>
      <c r="X6" s="74">
        <v>624</v>
      </c>
      <c r="Z6" s="25">
        <f>B6+D6+F6+H6+J6+L6+N6+P6+R6+T6+V6+X6</f>
        <v>3855</v>
      </c>
      <c r="AA6" s="24"/>
    </row>
    <row r="7" spans="1:27" ht="13.8" thickTop="1" x14ac:dyDescent="0.25">
      <c r="A7" s="100" t="s">
        <v>74</v>
      </c>
      <c r="C7" s="75">
        <v>6374.05</v>
      </c>
      <c r="E7" s="75">
        <v>4496.96</v>
      </c>
      <c r="G7" s="75">
        <v>4443.8</v>
      </c>
      <c r="I7" s="75">
        <v>2368.36</v>
      </c>
      <c r="K7" s="75">
        <v>1198.75</v>
      </c>
      <c r="M7" s="75">
        <v>1428.79</v>
      </c>
      <c r="O7" s="75">
        <v>2518.65</v>
      </c>
      <c r="Q7" s="75">
        <v>2140.5100000000002</v>
      </c>
      <c r="S7" s="75">
        <v>3142.01</v>
      </c>
      <c r="U7" s="75">
        <v>3086.93</v>
      </c>
      <c r="W7" s="75">
        <v>2202.7199999999998</v>
      </c>
      <c r="Y7" s="75">
        <v>6436.77</v>
      </c>
      <c r="Z7" s="24"/>
      <c r="AA7" s="26">
        <f>C7+E7+G7+I7+K7+M7+O7+Q7+S7+U7+W7+Y7</f>
        <v>39838.300000000003</v>
      </c>
    </row>
    <row r="8" spans="1:27" x14ac:dyDescent="0.25">
      <c r="A8" s="45" t="s">
        <v>84</v>
      </c>
      <c r="C8" s="76">
        <v>541</v>
      </c>
      <c r="E8" s="76">
        <v>442</v>
      </c>
      <c r="G8" s="76">
        <v>428</v>
      </c>
      <c r="I8" s="76">
        <v>247</v>
      </c>
      <c r="K8" s="76">
        <v>133</v>
      </c>
      <c r="M8" s="76">
        <v>145</v>
      </c>
      <c r="O8" s="76">
        <v>246</v>
      </c>
      <c r="Q8" s="76">
        <v>219</v>
      </c>
      <c r="S8" s="76">
        <v>312</v>
      </c>
      <c r="U8" s="76">
        <v>304</v>
      </c>
      <c r="W8" s="76">
        <v>214</v>
      </c>
      <c r="Y8" s="76">
        <v>624</v>
      </c>
      <c r="Z8" s="24"/>
      <c r="AA8" s="27">
        <f>C8+E8+G8+I8+K8+M8+O8+Q8+S8+U8+W8+Y8</f>
        <v>3855</v>
      </c>
    </row>
    <row r="9" spans="1:27" ht="13.8" thickBot="1" x14ac:dyDescent="0.3">
      <c r="A9" s="23" t="s">
        <v>35</v>
      </c>
      <c r="B9" s="5"/>
      <c r="C9" s="33">
        <f>SUM(C7:C8)</f>
        <v>6915.05</v>
      </c>
      <c r="D9" s="5"/>
      <c r="E9" s="33">
        <f>SUM(E7:E8)</f>
        <v>4938.96</v>
      </c>
      <c r="F9" s="5"/>
      <c r="G9" s="33">
        <f>SUM(G7:G8)</f>
        <v>4871.8</v>
      </c>
      <c r="H9" s="5"/>
      <c r="I9" s="33">
        <f>SUM(I7:I8)</f>
        <v>2615.36</v>
      </c>
      <c r="J9" s="5"/>
      <c r="K9" s="33">
        <f>SUM(K7:K8)</f>
        <v>1331.75</v>
      </c>
      <c r="L9" s="5"/>
      <c r="M9" s="33">
        <f>SUM(M7:M8)</f>
        <v>1573.79</v>
      </c>
      <c r="N9" s="5"/>
      <c r="O9" s="33">
        <f>SUM(O7:O8)</f>
        <v>2764.65</v>
      </c>
      <c r="P9" s="5"/>
      <c r="Q9" s="33">
        <f>SUM(Q7:Q8)</f>
        <v>2359.5100000000002</v>
      </c>
      <c r="R9" s="5"/>
      <c r="S9" s="33">
        <f>SUM(S7:S8)</f>
        <v>3454.01</v>
      </c>
      <c r="T9" s="5"/>
      <c r="U9" s="33">
        <f>SUM(U7:U8)</f>
        <v>3390.93</v>
      </c>
      <c r="V9" s="5"/>
      <c r="W9" s="33">
        <f>SUM(W7:W8)</f>
        <v>2416.7199999999998</v>
      </c>
      <c r="X9" s="5"/>
      <c r="Y9" s="33">
        <f>SUM(Y7:Y8)</f>
        <v>7060.77</v>
      </c>
      <c r="Z9" s="25"/>
      <c r="AA9" s="31">
        <f>SUM(AA7:AA8)</f>
        <v>43693.3</v>
      </c>
    </row>
    <row r="10" spans="1:27" ht="13.8" thickTop="1" x14ac:dyDescent="0.25">
      <c r="Z10" s="24"/>
      <c r="AA10" s="24"/>
    </row>
    <row r="11" spans="1:27" x14ac:dyDescent="0.25">
      <c r="A11" s="23" t="s">
        <v>57</v>
      </c>
      <c r="Z11" s="24"/>
      <c r="AA11" s="24"/>
    </row>
    <row r="12" spans="1:27" x14ac:dyDescent="0.25">
      <c r="A12" s="20" t="s">
        <v>75</v>
      </c>
      <c r="B12" s="78">
        <v>296</v>
      </c>
      <c r="C12" s="78">
        <v>7711.97</v>
      </c>
      <c r="D12" s="78">
        <v>260</v>
      </c>
      <c r="E12" s="78">
        <v>6856.63</v>
      </c>
      <c r="F12" s="78">
        <v>205</v>
      </c>
      <c r="G12" s="78">
        <v>5027.3599999999997</v>
      </c>
      <c r="H12" s="78">
        <v>105</v>
      </c>
      <c r="I12" s="78">
        <v>2345.04</v>
      </c>
      <c r="J12" s="78">
        <v>73</v>
      </c>
      <c r="K12" s="78">
        <v>1701.22</v>
      </c>
      <c r="L12" s="78">
        <v>83</v>
      </c>
      <c r="M12" s="78">
        <v>1630.71</v>
      </c>
      <c r="N12" s="78">
        <v>149</v>
      </c>
      <c r="O12" s="78">
        <v>2564.16</v>
      </c>
      <c r="P12" s="78">
        <v>126</v>
      </c>
      <c r="Q12" s="78">
        <v>2857.5</v>
      </c>
      <c r="R12" s="78">
        <v>176</v>
      </c>
      <c r="S12" s="78">
        <v>3016.79</v>
      </c>
      <c r="T12" s="87">
        <v>186</v>
      </c>
      <c r="U12" s="87">
        <v>3493.13</v>
      </c>
      <c r="V12" s="78">
        <v>111</v>
      </c>
      <c r="W12" s="78">
        <v>2197.29</v>
      </c>
      <c r="X12" s="78">
        <v>290</v>
      </c>
      <c r="Y12" s="78">
        <v>6367.76</v>
      </c>
      <c r="Z12" s="26">
        <f t="shared" ref="Z12:AA15" si="0">B12+D12+F12+H12+J12+L12+N12+P12+R12+T12+V12+X12</f>
        <v>2060</v>
      </c>
      <c r="AA12" s="26">
        <f t="shared" si="0"/>
        <v>45769.56</v>
      </c>
    </row>
    <row r="13" spans="1:27" x14ac:dyDescent="0.25">
      <c r="A13" s="20" t="s">
        <v>76</v>
      </c>
      <c r="B13" s="78">
        <v>75</v>
      </c>
      <c r="C13" s="78">
        <v>5278.04</v>
      </c>
      <c r="D13" s="78">
        <v>6</v>
      </c>
      <c r="E13" s="78">
        <v>130.37</v>
      </c>
      <c r="F13" s="78">
        <v>5</v>
      </c>
      <c r="G13" s="78">
        <v>118.61</v>
      </c>
      <c r="H13" s="78"/>
      <c r="I13" s="78"/>
      <c r="J13" s="78">
        <v>6</v>
      </c>
      <c r="K13" s="78">
        <v>82.22</v>
      </c>
      <c r="L13" s="78">
        <v>4</v>
      </c>
      <c r="M13" s="78">
        <v>43.66</v>
      </c>
      <c r="N13" s="78">
        <v>2</v>
      </c>
      <c r="O13" s="78">
        <v>22.64</v>
      </c>
      <c r="P13" s="78">
        <v>2</v>
      </c>
      <c r="Q13" s="78">
        <v>20.41</v>
      </c>
      <c r="R13" s="78">
        <v>2</v>
      </c>
      <c r="S13" s="78">
        <v>18.23</v>
      </c>
      <c r="T13" s="78">
        <v>1</v>
      </c>
      <c r="U13" s="78">
        <v>14.26</v>
      </c>
      <c r="V13" s="78">
        <v>1</v>
      </c>
      <c r="W13" s="78">
        <v>16.93</v>
      </c>
      <c r="X13" s="78">
        <v>26</v>
      </c>
      <c r="Y13" s="78">
        <v>653.12</v>
      </c>
      <c r="Z13" s="26">
        <f t="shared" si="0"/>
        <v>130</v>
      </c>
      <c r="AA13" s="26">
        <f t="shared" si="0"/>
        <v>6398.49</v>
      </c>
    </row>
    <row r="14" spans="1:27" x14ac:dyDescent="0.25">
      <c r="A14" s="45" t="s">
        <v>77</v>
      </c>
      <c r="B14" s="78">
        <v>44</v>
      </c>
      <c r="C14" s="78">
        <v>4276</v>
      </c>
      <c r="D14" s="78">
        <v>27</v>
      </c>
      <c r="E14" s="78">
        <v>2807</v>
      </c>
      <c r="F14" s="78">
        <v>21</v>
      </c>
      <c r="G14" s="78">
        <v>2775.01</v>
      </c>
      <c r="H14" s="78">
        <v>10</v>
      </c>
      <c r="I14" s="78">
        <v>1185</v>
      </c>
      <c r="J14" s="78">
        <v>5</v>
      </c>
      <c r="K14" s="78">
        <v>602</v>
      </c>
      <c r="L14" s="78">
        <v>5</v>
      </c>
      <c r="M14" s="78">
        <v>375</v>
      </c>
      <c r="N14" s="78">
        <v>12</v>
      </c>
      <c r="O14" s="78">
        <v>1227</v>
      </c>
      <c r="P14" s="78">
        <v>8</v>
      </c>
      <c r="Q14" s="78">
        <v>1082</v>
      </c>
      <c r="R14" s="78">
        <v>14</v>
      </c>
      <c r="S14" s="78">
        <v>2146.9</v>
      </c>
      <c r="T14" s="78">
        <v>14</v>
      </c>
      <c r="U14" s="78">
        <v>1174</v>
      </c>
      <c r="V14" s="78">
        <v>21</v>
      </c>
      <c r="W14" s="78">
        <v>1537</v>
      </c>
      <c r="X14" s="78">
        <v>73</v>
      </c>
      <c r="Y14" s="78">
        <v>5006</v>
      </c>
      <c r="Z14" s="26">
        <f t="shared" si="0"/>
        <v>254</v>
      </c>
      <c r="AA14" s="26">
        <f t="shared" si="0"/>
        <v>24192.91</v>
      </c>
    </row>
    <row r="15" spans="1:27" s="19" customFormat="1" x14ac:dyDescent="0.25">
      <c r="A15" s="45" t="s">
        <v>78</v>
      </c>
      <c r="B15" s="79"/>
      <c r="C15" s="79"/>
      <c r="D15" s="79"/>
      <c r="E15" s="79"/>
      <c r="F15" s="79"/>
      <c r="G15" s="79"/>
      <c r="H15" s="79">
        <v>1</v>
      </c>
      <c r="I15" s="79">
        <v>99</v>
      </c>
      <c r="J15" s="79"/>
      <c r="K15" s="79"/>
      <c r="L15" s="79"/>
      <c r="M15" s="79"/>
      <c r="N15" s="79"/>
      <c r="O15" s="79"/>
      <c r="P15" s="79"/>
      <c r="Q15" s="79"/>
      <c r="R15" s="79">
        <v>2</v>
      </c>
      <c r="S15" s="79"/>
      <c r="T15" s="79"/>
      <c r="U15" s="79"/>
      <c r="V15" s="79"/>
      <c r="W15" s="79"/>
      <c r="X15" s="79">
        <v>1</v>
      </c>
      <c r="Y15" s="79">
        <v>110</v>
      </c>
      <c r="Z15" s="26">
        <f t="shared" si="0"/>
        <v>4</v>
      </c>
      <c r="AA15" s="26">
        <f t="shared" si="0"/>
        <v>209</v>
      </c>
    </row>
    <row r="16" spans="1:27" ht="13.8" thickBot="1" x14ac:dyDescent="0.3">
      <c r="A16" s="103" t="s">
        <v>72</v>
      </c>
      <c r="B16" s="17">
        <f t="shared" ref="B16:AA16" si="1">SUM(B12:B15)</f>
        <v>415</v>
      </c>
      <c r="C16" s="33">
        <f t="shared" si="1"/>
        <v>17266.010000000002</v>
      </c>
      <c r="D16" s="17">
        <f t="shared" si="1"/>
        <v>293</v>
      </c>
      <c r="E16" s="33">
        <f t="shared" si="1"/>
        <v>9794</v>
      </c>
      <c r="F16" s="17">
        <f t="shared" si="1"/>
        <v>231</v>
      </c>
      <c r="G16" s="33">
        <f t="shared" si="1"/>
        <v>7920.98</v>
      </c>
      <c r="H16" s="17">
        <f t="shared" si="1"/>
        <v>116</v>
      </c>
      <c r="I16" s="33">
        <f t="shared" si="1"/>
        <v>3629.04</v>
      </c>
      <c r="J16" s="17">
        <f t="shared" si="1"/>
        <v>84</v>
      </c>
      <c r="K16" s="33">
        <f t="shared" si="1"/>
        <v>2385.44</v>
      </c>
      <c r="L16" s="17">
        <f t="shared" si="1"/>
        <v>92</v>
      </c>
      <c r="M16" s="33">
        <f t="shared" si="1"/>
        <v>2049.37</v>
      </c>
      <c r="N16" s="17">
        <f t="shared" si="1"/>
        <v>163</v>
      </c>
      <c r="O16" s="33">
        <f t="shared" si="1"/>
        <v>3813.7999999999997</v>
      </c>
      <c r="P16" s="17">
        <f t="shared" si="1"/>
        <v>136</v>
      </c>
      <c r="Q16" s="33">
        <f t="shared" si="1"/>
        <v>3959.91</v>
      </c>
      <c r="R16" s="17">
        <f t="shared" si="1"/>
        <v>194</v>
      </c>
      <c r="S16" s="33">
        <f t="shared" si="1"/>
        <v>5181.92</v>
      </c>
      <c r="T16" s="17">
        <f t="shared" si="1"/>
        <v>201</v>
      </c>
      <c r="U16" s="33">
        <f t="shared" si="1"/>
        <v>4681.3900000000003</v>
      </c>
      <c r="V16" s="17">
        <f t="shared" si="1"/>
        <v>133</v>
      </c>
      <c r="W16" s="33">
        <f t="shared" si="1"/>
        <v>3751.22</v>
      </c>
      <c r="X16" s="17">
        <f t="shared" si="1"/>
        <v>390</v>
      </c>
      <c r="Y16" s="33">
        <f t="shared" si="1"/>
        <v>12136.880000000001</v>
      </c>
      <c r="Z16" s="28">
        <f t="shared" si="1"/>
        <v>2448</v>
      </c>
      <c r="AA16" s="29">
        <f t="shared" si="1"/>
        <v>76569.959999999992</v>
      </c>
    </row>
    <row r="17" spans="1:29" ht="13.8" thickTop="1" x14ac:dyDescent="0.25">
      <c r="Z17" s="24"/>
      <c r="AA17" s="24"/>
    </row>
    <row r="18" spans="1:29" x14ac:dyDescent="0.25">
      <c r="A18" s="23" t="s">
        <v>91</v>
      </c>
      <c r="Z18" s="24"/>
      <c r="AA18" s="24"/>
    </row>
    <row r="19" spans="1:29" x14ac:dyDescent="0.25">
      <c r="A19" s="45" t="s">
        <v>79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26">
        <f t="shared" ref="Z19:AA24" si="2">B19+D19+F19+H19+J19+L19+N19+P19+R19+T19+V19+X19</f>
        <v>0</v>
      </c>
      <c r="AA19" s="26">
        <f t="shared" si="2"/>
        <v>0</v>
      </c>
    </row>
    <row r="20" spans="1:29" x14ac:dyDescent="0.25">
      <c r="A20" s="45" t="s">
        <v>80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>
        <v>2</v>
      </c>
      <c r="S20" s="78">
        <v>495.89</v>
      </c>
      <c r="T20" s="78"/>
      <c r="U20" s="78"/>
      <c r="V20" s="78"/>
      <c r="W20" s="78"/>
      <c r="X20" s="78">
        <v>2</v>
      </c>
      <c r="Y20" s="78">
        <v>654.29999999999995</v>
      </c>
      <c r="Z20" s="26">
        <f t="shared" si="2"/>
        <v>4</v>
      </c>
      <c r="AA20" s="26">
        <f t="shared" si="2"/>
        <v>1150.19</v>
      </c>
    </row>
    <row r="21" spans="1:29" x14ac:dyDescent="0.25">
      <c r="A21" s="45" t="s">
        <v>81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26">
        <f t="shared" si="2"/>
        <v>0</v>
      </c>
      <c r="AA21" s="26">
        <f t="shared" si="2"/>
        <v>0</v>
      </c>
    </row>
    <row r="22" spans="1:29" x14ac:dyDescent="0.25">
      <c r="A22" s="45" t="s">
        <v>82</v>
      </c>
      <c r="B22" s="80">
        <v>13</v>
      </c>
      <c r="C22" s="80">
        <v>6333.4</v>
      </c>
      <c r="D22" s="80">
        <v>3</v>
      </c>
      <c r="E22" s="80">
        <v>1643.48</v>
      </c>
      <c r="F22" s="80">
        <v>9</v>
      </c>
      <c r="G22" s="80">
        <v>3284.3</v>
      </c>
      <c r="H22" s="80">
        <v>11</v>
      </c>
      <c r="I22" s="80">
        <v>4474.78</v>
      </c>
      <c r="J22" s="80">
        <v>4</v>
      </c>
      <c r="K22" s="80">
        <v>2436.75</v>
      </c>
      <c r="L22" s="80">
        <v>6</v>
      </c>
      <c r="M22" s="80">
        <v>2451.29</v>
      </c>
      <c r="N22" s="80">
        <v>17</v>
      </c>
      <c r="O22" s="80">
        <v>6663.77</v>
      </c>
      <c r="P22" s="80">
        <v>11</v>
      </c>
      <c r="Q22" s="80">
        <v>4994.97</v>
      </c>
      <c r="R22" s="80">
        <v>14</v>
      </c>
      <c r="S22" s="80">
        <v>7198.92</v>
      </c>
      <c r="T22" s="80">
        <v>5</v>
      </c>
      <c r="U22" s="80">
        <v>1119.45</v>
      </c>
      <c r="V22" s="80">
        <v>5</v>
      </c>
      <c r="W22" s="80">
        <v>2247.08</v>
      </c>
      <c r="X22" s="80">
        <v>3</v>
      </c>
      <c r="Y22" s="80">
        <v>2748.97</v>
      </c>
      <c r="Z22" s="26">
        <f t="shared" si="2"/>
        <v>101</v>
      </c>
      <c r="AA22" s="26">
        <f t="shared" si="2"/>
        <v>45597.16</v>
      </c>
    </row>
    <row r="23" spans="1:29" x14ac:dyDescent="0.25">
      <c r="A23" s="45" t="s">
        <v>83</v>
      </c>
      <c r="B23" s="80"/>
      <c r="C23" s="80"/>
      <c r="D23" s="80"/>
      <c r="E23" s="80"/>
      <c r="F23" s="80">
        <v>1</v>
      </c>
      <c r="G23" s="80">
        <v>121.4</v>
      </c>
      <c r="H23" s="80">
        <v>4</v>
      </c>
      <c r="I23" s="80">
        <v>1294.23</v>
      </c>
      <c r="J23" s="80">
        <v>2</v>
      </c>
      <c r="K23" s="80">
        <v>282.64</v>
      </c>
      <c r="L23" s="80">
        <v>3</v>
      </c>
      <c r="M23" s="80">
        <v>932.55</v>
      </c>
      <c r="N23" s="80">
        <v>4</v>
      </c>
      <c r="O23" s="80">
        <v>1562.51</v>
      </c>
      <c r="P23" s="80">
        <v>2</v>
      </c>
      <c r="Q23" s="80">
        <v>643.36</v>
      </c>
      <c r="R23" s="80">
        <v>1</v>
      </c>
      <c r="S23" s="80">
        <v>638.6</v>
      </c>
      <c r="T23" s="80">
        <v>8</v>
      </c>
      <c r="U23" s="80">
        <v>1684.59</v>
      </c>
      <c r="V23" s="80">
        <v>1</v>
      </c>
      <c r="W23" s="80">
        <v>753</v>
      </c>
      <c r="X23" s="80">
        <v>2</v>
      </c>
      <c r="Y23" s="78">
        <v>616.54999999999995</v>
      </c>
      <c r="Z23" s="26">
        <f t="shared" si="2"/>
        <v>28</v>
      </c>
      <c r="AA23" s="26">
        <f t="shared" si="2"/>
        <v>8529.43</v>
      </c>
    </row>
    <row r="24" spans="1:29" x14ac:dyDescent="0.25">
      <c r="A24" s="45" t="s">
        <v>66</v>
      </c>
      <c r="B24" s="79">
        <v>2</v>
      </c>
      <c r="C24" s="79">
        <v>649.83000000000004</v>
      </c>
      <c r="D24" s="79"/>
      <c r="E24" s="79"/>
      <c r="F24" s="79"/>
      <c r="G24" s="79"/>
      <c r="H24" s="79">
        <v>1</v>
      </c>
      <c r="I24" s="79">
        <v>95.83</v>
      </c>
      <c r="J24" s="78"/>
      <c r="K24" s="78"/>
      <c r="L24" s="78">
        <v>1</v>
      </c>
      <c r="M24" s="78">
        <v>109.83</v>
      </c>
      <c r="N24" s="78"/>
      <c r="O24" s="78"/>
      <c r="P24" s="78"/>
      <c r="Q24" s="78"/>
      <c r="R24" s="78"/>
      <c r="S24" s="78"/>
      <c r="T24" s="78">
        <v>4</v>
      </c>
      <c r="U24" s="78">
        <v>2304.25</v>
      </c>
      <c r="V24" s="78"/>
      <c r="W24" s="78"/>
      <c r="X24" s="78">
        <v>1</v>
      </c>
      <c r="Y24" s="78">
        <v>1061.5</v>
      </c>
      <c r="Z24" s="26">
        <f t="shared" si="2"/>
        <v>9</v>
      </c>
      <c r="AA24" s="26">
        <f t="shared" si="2"/>
        <v>4221.24</v>
      </c>
    </row>
    <row r="25" spans="1:29" ht="13.8" thickBot="1" x14ac:dyDescent="0.3">
      <c r="A25" s="23" t="s">
        <v>85</v>
      </c>
      <c r="B25" s="17">
        <f t="shared" ref="B25:AA25" si="3">SUM(B19:B24)</f>
        <v>15</v>
      </c>
      <c r="C25" s="33">
        <f t="shared" si="3"/>
        <v>6983.23</v>
      </c>
      <c r="D25" s="17">
        <f t="shared" si="3"/>
        <v>3</v>
      </c>
      <c r="E25" s="33">
        <f t="shared" si="3"/>
        <v>1643.48</v>
      </c>
      <c r="F25" s="17">
        <f t="shared" si="3"/>
        <v>10</v>
      </c>
      <c r="G25" s="33">
        <f t="shared" si="3"/>
        <v>3405.7000000000003</v>
      </c>
      <c r="H25" s="17">
        <f t="shared" si="3"/>
        <v>16</v>
      </c>
      <c r="I25" s="33">
        <f t="shared" si="3"/>
        <v>5864.84</v>
      </c>
      <c r="J25" s="36">
        <f t="shared" si="3"/>
        <v>6</v>
      </c>
      <c r="K25" s="43">
        <f t="shared" si="3"/>
        <v>2719.39</v>
      </c>
      <c r="L25" s="36">
        <f t="shared" si="3"/>
        <v>10</v>
      </c>
      <c r="M25" s="43">
        <f t="shared" si="3"/>
        <v>3493.67</v>
      </c>
      <c r="N25" s="36">
        <f t="shared" si="3"/>
        <v>21</v>
      </c>
      <c r="O25" s="43">
        <f t="shared" si="3"/>
        <v>8226.2800000000007</v>
      </c>
      <c r="P25" s="36">
        <f t="shared" si="3"/>
        <v>13</v>
      </c>
      <c r="Q25" s="43">
        <f t="shared" si="3"/>
        <v>5638.33</v>
      </c>
      <c r="R25" s="36">
        <f t="shared" si="3"/>
        <v>17</v>
      </c>
      <c r="S25" s="43">
        <f t="shared" si="3"/>
        <v>8333.41</v>
      </c>
      <c r="T25" s="36">
        <f t="shared" si="3"/>
        <v>17</v>
      </c>
      <c r="U25" s="43">
        <f t="shared" si="3"/>
        <v>5108.29</v>
      </c>
      <c r="V25" s="36">
        <f t="shared" si="3"/>
        <v>6</v>
      </c>
      <c r="W25" s="43">
        <f t="shared" si="3"/>
        <v>3000.08</v>
      </c>
      <c r="X25" s="36">
        <f t="shared" si="3"/>
        <v>8</v>
      </c>
      <c r="Y25" s="43">
        <f t="shared" si="3"/>
        <v>5081.32</v>
      </c>
      <c r="Z25" s="28">
        <f t="shared" si="3"/>
        <v>142</v>
      </c>
      <c r="AA25" s="29">
        <f t="shared" si="3"/>
        <v>59498.020000000004</v>
      </c>
    </row>
    <row r="26" spans="1:29" ht="13.8" thickTop="1" x14ac:dyDescent="0.25">
      <c r="A26" s="23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/>
      <c r="AA26" s="30"/>
    </row>
    <row r="27" spans="1:29" x14ac:dyDescent="0.25">
      <c r="A27" s="138" t="s">
        <v>92</v>
      </c>
      <c r="B27" s="35">
        <f t="shared" ref="B27:AA27" si="4">B16+B25</f>
        <v>430</v>
      </c>
      <c r="C27" s="44">
        <f t="shared" si="4"/>
        <v>24249.24</v>
      </c>
      <c r="D27" s="35">
        <f t="shared" si="4"/>
        <v>296</v>
      </c>
      <c r="E27" s="44">
        <f t="shared" si="4"/>
        <v>11437.48</v>
      </c>
      <c r="F27" s="35">
        <f t="shared" si="4"/>
        <v>241</v>
      </c>
      <c r="G27" s="44">
        <f t="shared" si="4"/>
        <v>11326.68</v>
      </c>
      <c r="H27" s="35">
        <f t="shared" si="4"/>
        <v>132</v>
      </c>
      <c r="I27" s="44">
        <f t="shared" si="4"/>
        <v>9493.880000000001</v>
      </c>
      <c r="J27" s="35">
        <f t="shared" si="4"/>
        <v>90</v>
      </c>
      <c r="K27" s="44">
        <f t="shared" si="4"/>
        <v>5104.83</v>
      </c>
      <c r="L27" s="35">
        <f t="shared" si="4"/>
        <v>102</v>
      </c>
      <c r="M27" s="44">
        <f t="shared" si="4"/>
        <v>5543.04</v>
      </c>
      <c r="N27" s="35">
        <f t="shared" si="4"/>
        <v>184</v>
      </c>
      <c r="O27" s="44">
        <f t="shared" si="4"/>
        <v>12040.08</v>
      </c>
      <c r="P27" s="35">
        <f t="shared" si="4"/>
        <v>149</v>
      </c>
      <c r="Q27" s="44">
        <f t="shared" si="4"/>
        <v>9598.24</v>
      </c>
      <c r="R27" s="35">
        <f t="shared" si="4"/>
        <v>211</v>
      </c>
      <c r="S27" s="44">
        <f t="shared" si="4"/>
        <v>13515.33</v>
      </c>
      <c r="T27" s="35">
        <f t="shared" si="4"/>
        <v>218</v>
      </c>
      <c r="U27" s="44">
        <f t="shared" si="4"/>
        <v>9789.68</v>
      </c>
      <c r="V27" s="35">
        <f t="shared" si="4"/>
        <v>139</v>
      </c>
      <c r="W27" s="44">
        <f t="shared" si="4"/>
        <v>6751.2999999999993</v>
      </c>
      <c r="X27" s="35">
        <f t="shared" si="4"/>
        <v>398</v>
      </c>
      <c r="Y27" s="44">
        <f t="shared" si="4"/>
        <v>17218.2</v>
      </c>
      <c r="Z27" s="63">
        <f t="shared" si="4"/>
        <v>2590</v>
      </c>
      <c r="AA27" s="64">
        <f t="shared" si="4"/>
        <v>136067.97999999998</v>
      </c>
    </row>
    <row r="28" spans="1:29" x14ac:dyDescent="0.25">
      <c r="A28" s="23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4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63"/>
      <c r="AA28" s="64"/>
    </row>
    <row r="29" spans="1:29" ht="12.75" customHeight="1" x14ac:dyDescent="0.25">
      <c r="A29" s="23" t="s">
        <v>58</v>
      </c>
      <c r="B29" s="34"/>
      <c r="C29" s="77">
        <v>323193.98</v>
      </c>
      <c r="D29" s="34"/>
      <c r="E29" s="77">
        <v>192644.51</v>
      </c>
      <c r="F29" s="34"/>
      <c r="G29" s="77">
        <v>159205.47</v>
      </c>
      <c r="H29" s="34"/>
      <c r="I29" s="77">
        <v>88940.54</v>
      </c>
      <c r="J29" s="34"/>
      <c r="K29" s="77">
        <v>52208.63</v>
      </c>
      <c r="L29" s="34"/>
      <c r="M29" s="77">
        <v>53530.38</v>
      </c>
      <c r="N29" s="34"/>
      <c r="O29" s="77">
        <v>80530.06</v>
      </c>
      <c r="P29" s="34"/>
      <c r="Q29" s="77">
        <v>83535.070000000007</v>
      </c>
      <c r="R29" s="34"/>
      <c r="S29" s="77">
        <v>103862.82</v>
      </c>
      <c r="T29" s="34"/>
      <c r="U29" s="77">
        <v>111672.2</v>
      </c>
      <c r="V29" s="34"/>
      <c r="W29" s="77">
        <v>68168.789999999994</v>
      </c>
      <c r="X29" s="34"/>
      <c r="Y29" s="77">
        <v>244480.97</v>
      </c>
      <c r="Z29" s="54"/>
      <c r="AA29" s="32">
        <f>C29+E29+G29+I29+K29+M29+O29+Q29+S29+U29+W29+Y29</f>
        <v>1561973.4200000002</v>
      </c>
      <c r="AC29" s="56"/>
    </row>
    <row r="30" spans="1:29" s="9" customFormat="1" ht="12.75" customHeight="1" thickBot="1" x14ac:dyDescent="0.3">
      <c r="A30" s="45" t="s">
        <v>59</v>
      </c>
      <c r="B30" s="18"/>
      <c r="C30" s="57">
        <f>C27/C29</f>
        <v>7.5029986635270871E-2</v>
      </c>
      <c r="D30" s="18"/>
      <c r="E30" s="57">
        <f>E27/E29</f>
        <v>5.9370910699713161E-2</v>
      </c>
      <c r="F30" s="18"/>
      <c r="G30" s="57">
        <f>G27/G29</f>
        <v>7.1145042943562178E-2</v>
      </c>
      <c r="H30" s="18"/>
      <c r="I30" s="57">
        <f>I27/I29</f>
        <v>0.10674412365834525</v>
      </c>
      <c r="J30" s="18"/>
      <c r="K30" s="57">
        <f>K27/K29</f>
        <v>9.7777513028018556E-2</v>
      </c>
      <c r="L30" s="18"/>
      <c r="M30" s="57">
        <f>M27/M29</f>
        <v>0.10354942371042387</v>
      </c>
      <c r="N30" s="18"/>
      <c r="O30" s="57">
        <f>O27/O29</f>
        <v>0.14951038158918545</v>
      </c>
      <c r="P30" s="18"/>
      <c r="Q30" s="57">
        <f>Q27/Q29</f>
        <v>0.11490072373196071</v>
      </c>
      <c r="R30" s="18"/>
      <c r="S30" s="57">
        <f>S27/S29</f>
        <v>0.13012673832657345</v>
      </c>
      <c r="T30" s="18"/>
      <c r="U30" s="57">
        <f>U27/U29</f>
        <v>8.7664432150526272E-2</v>
      </c>
      <c r="V30" s="18"/>
      <c r="W30" s="57">
        <f>W27/W29</f>
        <v>9.9037990845957505E-2</v>
      </c>
      <c r="X30" s="18"/>
      <c r="Y30" s="57">
        <f>Y27/Y29</f>
        <v>7.0427567429890356E-2</v>
      </c>
      <c r="Z30" s="65"/>
      <c r="AA30" s="66">
        <f>AA27/AA29</f>
        <v>8.7112865211240259E-2</v>
      </c>
    </row>
    <row r="31" spans="1:29" s="9" customFormat="1" ht="13.5" customHeight="1" thickTop="1" x14ac:dyDescent="0.25">
      <c r="A31" s="21"/>
      <c r="B31" s="2"/>
      <c r="C31" s="8"/>
      <c r="D31" s="2"/>
      <c r="E31" s="8"/>
      <c r="F31" s="2"/>
      <c r="G31" s="8"/>
      <c r="H31" s="2"/>
      <c r="I31" s="8"/>
      <c r="J31" s="2"/>
      <c r="K31" s="8"/>
      <c r="L31" s="2"/>
      <c r="M31" s="8"/>
      <c r="N31" s="2"/>
      <c r="O31" s="8"/>
      <c r="P31" s="2"/>
      <c r="Q31" s="8"/>
      <c r="R31" s="2"/>
      <c r="S31" s="8"/>
      <c r="T31" s="2"/>
      <c r="U31" s="8"/>
      <c r="V31" s="2"/>
      <c r="W31" s="8"/>
      <c r="X31" s="2"/>
      <c r="Y31" s="8"/>
      <c r="Z31" s="24"/>
      <c r="AA31" s="67"/>
    </row>
    <row r="32" spans="1:29" x14ac:dyDescent="0.25">
      <c r="A32" s="23" t="s">
        <v>56</v>
      </c>
      <c r="Z32" s="24"/>
      <c r="AA32" s="24"/>
    </row>
    <row r="33" spans="1:31" s="19" customFormat="1" x14ac:dyDescent="0.25">
      <c r="A33" s="45" t="s">
        <v>87</v>
      </c>
      <c r="B33" s="80">
        <v>85</v>
      </c>
      <c r="C33" s="80">
        <v>3069.26</v>
      </c>
      <c r="D33" s="80">
        <v>101</v>
      </c>
      <c r="E33" s="80">
        <v>7687.16</v>
      </c>
      <c r="F33" s="80">
        <v>99</v>
      </c>
      <c r="G33" s="80">
        <v>5305.05</v>
      </c>
      <c r="H33" s="80">
        <v>133</v>
      </c>
      <c r="I33" s="80">
        <v>6487.58</v>
      </c>
      <c r="J33" s="80">
        <v>69</v>
      </c>
      <c r="K33" s="80">
        <v>5805.04</v>
      </c>
      <c r="L33" s="80">
        <v>30</v>
      </c>
      <c r="M33" s="80">
        <v>924.99</v>
      </c>
      <c r="N33" s="80">
        <v>79</v>
      </c>
      <c r="O33" s="81">
        <v>3009.12</v>
      </c>
      <c r="P33" s="80">
        <v>86</v>
      </c>
      <c r="Q33" s="81">
        <v>4163.3599999999997</v>
      </c>
      <c r="R33" s="80">
        <v>191</v>
      </c>
      <c r="S33" s="81">
        <v>4831.2</v>
      </c>
      <c r="T33" s="80">
        <v>186</v>
      </c>
      <c r="U33" s="81">
        <v>5527.26</v>
      </c>
      <c r="V33" s="80">
        <v>84</v>
      </c>
      <c r="W33" s="81">
        <v>3091.74</v>
      </c>
      <c r="X33" s="80">
        <v>123</v>
      </c>
      <c r="Y33" s="81">
        <v>6831.04</v>
      </c>
      <c r="Z33" s="26">
        <f>B33+D33+F33+H33+J33+L33+N33+P33+R33+T33+V33+X33</f>
        <v>1266</v>
      </c>
      <c r="AA33" s="59">
        <f>C33+E33+G33+I33+K33+M33+O33+Q33+S33+U33+W33+Y33</f>
        <v>56732.800000000003</v>
      </c>
    </row>
    <row r="34" spans="1:31" x14ac:dyDescent="0.25">
      <c r="A34" s="45" t="s">
        <v>86</v>
      </c>
      <c r="B34" s="80">
        <v>487</v>
      </c>
      <c r="C34" s="80">
        <v>23403.119999999999</v>
      </c>
      <c r="D34" s="80">
        <v>202</v>
      </c>
      <c r="E34" s="80">
        <v>6397.05</v>
      </c>
      <c r="F34" s="80">
        <v>128</v>
      </c>
      <c r="G34" s="80">
        <v>3355.96</v>
      </c>
      <c r="H34" s="80">
        <v>61</v>
      </c>
      <c r="I34" s="80">
        <v>1688.38</v>
      </c>
      <c r="J34" s="80">
        <v>62</v>
      </c>
      <c r="K34" s="80">
        <v>1711.63</v>
      </c>
      <c r="L34" s="80">
        <v>41</v>
      </c>
      <c r="M34" s="80">
        <v>726.76</v>
      </c>
      <c r="N34" s="80">
        <v>76</v>
      </c>
      <c r="O34" s="81">
        <v>1377.59</v>
      </c>
      <c r="P34" s="80">
        <v>64</v>
      </c>
      <c r="Q34" s="81">
        <v>1168.49</v>
      </c>
      <c r="R34" s="80">
        <v>73</v>
      </c>
      <c r="S34" s="81">
        <v>1488.33</v>
      </c>
      <c r="T34" s="80">
        <v>69</v>
      </c>
      <c r="U34" s="81">
        <v>1309.2</v>
      </c>
      <c r="V34" s="80">
        <v>91</v>
      </c>
      <c r="W34" s="81">
        <v>2536.09</v>
      </c>
      <c r="X34" s="80">
        <v>146</v>
      </c>
      <c r="Y34" s="81">
        <v>9846.2900000000009</v>
      </c>
      <c r="Z34" s="26">
        <f>B34+D34+F34+H34+J34+L34+N34+P34+R34+T34+V34+X34</f>
        <v>1500</v>
      </c>
      <c r="AA34" s="59">
        <f>C34+E34+G34+I34+K34+M34+O34+Q34+S34+U34+W34+Y34</f>
        <v>55008.889999999992</v>
      </c>
    </row>
    <row r="35" spans="1:31" s="15" customFormat="1" ht="13.8" thickBot="1" x14ac:dyDescent="0.3">
      <c r="A35" s="40" t="s">
        <v>88</v>
      </c>
      <c r="B35" s="37">
        <f t="shared" ref="B35:M35" si="5">B33+B34</f>
        <v>572</v>
      </c>
      <c r="C35" s="60">
        <f t="shared" si="5"/>
        <v>26472.379999999997</v>
      </c>
      <c r="D35" s="37">
        <f t="shared" si="5"/>
        <v>303</v>
      </c>
      <c r="E35" s="60">
        <f t="shared" si="5"/>
        <v>14084.21</v>
      </c>
      <c r="F35" s="37">
        <f t="shared" si="5"/>
        <v>227</v>
      </c>
      <c r="G35" s="60">
        <f t="shared" si="5"/>
        <v>8661.01</v>
      </c>
      <c r="H35" s="37">
        <f t="shared" si="5"/>
        <v>194</v>
      </c>
      <c r="I35" s="60">
        <f t="shared" si="5"/>
        <v>8175.96</v>
      </c>
      <c r="J35" s="37">
        <f t="shared" si="5"/>
        <v>131</v>
      </c>
      <c r="K35" s="60">
        <f t="shared" si="5"/>
        <v>7516.67</v>
      </c>
      <c r="L35" s="37">
        <f t="shared" si="5"/>
        <v>71</v>
      </c>
      <c r="M35" s="60">
        <f t="shared" si="5"/>
        <v>1651.75</v>
      </c>
      <c r="N35" s="37">
        <f t="shared" ref="N35:AA35" si="6">SUM(N33:N34)</f>
        <v>155</v>
      </c>
      <c r="O35" s="60">
        <f t="shared" si="6"/>
        <v>4386.71</v>
      </c>
      <c r="P35" s="37">
        <f t="shared" si="6"/>
        <v>150</v>
      </c>
      <c r="Q35" s="60">
        <f t="shared" si="6"/>
        <v>5331.8499999999995</v>
      </c>
      <c r="R35" s="37">
        <f t="shared" si="6"/>
        <v>264</v>
      </c>
      <c r="S35" s="60">
        <f t="shared" si="6"/>
        <v>6319.53</v>
      </c>
      <c r="T35" s="37">
        <f t="shared" si="6"/>
        <v>255</v>
      </c>
      <c r="U35" s="60">
        <f t="shared" si="6"/>
        <v>6836.46</v>
      </c>
      <c r="V35" s="37">
        <f t="shared" si="6"/>
        <v>175</v>
      </c>
      <c r="W35" s="60">
        <f t="shared" si="6"/>
        <v>5627.83</v>
      </c>
      <c r="X35" s="37">
        <f t="shared" si="6"/>
        <v>269</v>
      </c>
      <c r="Y35" s="60">
        <f t="shared" si="6"/>
        <v>16677.330000000002</v>
      </c>
      <c r="Z35" s="28">
        <f t="shared" si="6"/>
        <v>2766</v>
      </c>
      <c r="AA35" s="29">
        <f t="shared" si="6"/>
        <v>111741.69</v>
      </c>
    </row>
    <row r="36" spans="1:31" ht="13.8" thickTop="1" x14ac:dyDescent="0.25">
      <c r="A36" s="1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31" s="40" customFormat="1" ht="26.4" x14ac:dyDescent="0.25">
      <c r="A37" s="99" t="s">
        <v>73</v>
      </c>
      <c r="B37" s="143"/>
      <c r="C37" s="144">
        <f>C16+C25+C35-C9</f>
        <v>43806.569999999992</v>
      </c>
      <c r="D37" s="143"/>
      <c r="E37" s="144">
        <f>E16+E25+E35-E9</f>
        <v>20582.73</v>
      </c>
      <c r="F37" s="143"/>
      <c r="G37" s="144">
        <f>G16+G25+G35-G9</f>
        <v>15115.890000000003</v>
      </c>
      <c r="H37" s="143"/>
      <c r="I37" s="144">
        <f>I16+I25+I35-I9</f>
        <v>15054.48</v>
      </c>
      <c r="J37" s="143"/>
      <c r="K37" s="144">
        <f>K16+K25+K35-K9</f>
        <v>11289.75</v>
      </c>
      <c r="L37" s="143"/>
      <c r="M37" s="144">
        <f>M16+M25+M35-M9</f>
        <v>5621</v>
      </c>
      <c r="N37" s="143"/>
      <c r="O37" s="144">
        <f>O16+O25+O35-O9</f>
        <v>13662.140000000001</v>
      </c>
      <c r="P37" s="143"/>
      <c r="Q37" s="144">
        <f>Q16+Q25+Q35-Q9</f>
        <v>12570.58</v>
      </c>
      <c r="R37" s="143"/>
      <c r="S37" s="144">
        <f>S16+S25+S35-S9</f>
        <v>16380.85</v>
      </c>
      <c r="T37" s="143"/>
      <c r="U37" s="144">
        <f>U16+U25+U35-U9</f>
        <v>13235.21</v>
      </c>
      <c r="V37" s="143"/>
      <c r="W37" s="144">
        <f>W16+W25+W35-W9</f>
        <v>9962.41</v>
      </c>
      <c r="X37" s="143"/>
      <c r="Y37" s="144">
        <f>Y16+Y25+Y35-Y9</f>
        <v>26834.76</v>
      </c>
      <c r="Z37" s="143"/>
      <c r="AA37" s="144">
        <f>AA16+AA25+AA35-AA9</f>
        <v>204116.37</v>
      </c>
      <c r="AE37" s="41"/>
    </row>
    <row r="38" spans="1:31" x14ac:dyDescent="0.25">
      <c r="A38" s="10"/>
      <c r="B38" s="9"/>
      <c r="C38" s="9"/>
      <c r="D38" s="9"/>
      <c r="E38" s="9"/>
      <c r="F38" s="9"/>
      <c r="G38" s="9"/>
      <c r="H38" s="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31" ht="23.4" x14ac:dyDescent="0.25">
      <c r="A39" s="139" t="s">
        <v>94</v>
      </c>
    </row>
    <row r="40" spans="1:31" ht="24" x14ac:dyDescent="0.25">
      <c r="A40" s="140" t="s">
        <v>95</v>
      </c>
    </row>
  </sheetData>
  <mergeCells count="13">
    <mergeCell ref="L3:M3"/>
    <mergeCell ref="B3:C3"/>
    <mergeCell ref="D3:E3"/>
    <mergeCell ref="F3:G3"/>
    <mergeCell ref="H3:I3"/>
    <mergeCell ref="J3:K3"/>
    <mergeCell ref="N3:O3"/>
    <mergeCell ref="P3:Q3"/>
    <mergeCell ref="Z3:AA3"/>
    <mergeCell ref="R3:S3"/>
    <mergeCell ref="T3:U3"/>
    <mergeCell ref="V3:W3"/>
    <mergeCell ref="X3:Y3"/>
  </mergeCells>
  <phoneticPr fontId="4" type="noConversion"/>
  <pageMargins left="0.18" right="0.2" top="0.51" bottom="0.86" header="0.5" footer="0.5"/>
  <pageSetup scale="54" orientation="landscape" r:id="rId1"/>
  <headerFooter alignWithMargins="0">
    <oddFooter>&amp;L&amp;8&amp;Z&amp;F&amp;R&amp;8Prepared by Danielle Meier
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E40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50.33203125" customWidth="1"/>
    <col min="2" max="2" width="5.88671875" style="1" customWidth="1"/>
    <col min="3" max="3" width="9.6640625" style="1" customWidth="1"/>
    <col min="4" max="4" width="5.88671875" style="1" customWidth="1"/>
    <col min="5" max="5" width="9.6640625" style="1" customWidth="1"/>
    <col min="6" max="6" width="5.88671875" style="1" customWidth="1"/>
    <col min="7" max="7" width="9.6640625" style="1" customWidth="1"/>
    <col min="8" max="8" width="6.33203125" style="1" customWidth="1"/>
    <col min="9" max="9" width="9.109375" style="1" customWidth="1"/>
    <col min="10" max="10" width="6.33203125" style="1" customWidth="1"/>
    <col min="11" max="11" width="9.109375" style="1" customWidth="1"/>
    <col min="12" max="12" width="6.33203125" style="1" customWidth="1"/>
    <col min="13" max="13" width="8.109375" style="1" customWidth="1"/>
    <col min="14" max="14" width="6.33203125" style="1" customWidth="1"/>
    <col min="15" max="15" width="9.109375" style="1" customWidth="1"/>
    <col min="16" max="16" width="6.33203125" style="1" customWidth="1"/>
    <col min="17" max="17" width="9.109375" style="1" customWidth="1"/>
    <col min="18" max="18" width="6.33203125" style="1" customWidth="1"/>
    <col min="19" max="19" width="9.109375" style="1" customWidth="1"/>
    <col min="20" max="20" width="6.33203125" style="1" customWidth="1"/>
    <col min="21" max="21" width="9.109375" style="1" customWidth="1"/>
    <col min="22" max="22" width="6.33203125" style="1" customWidth="1"/>
    <col min="23" max="23" width="9.109375" style="1" customWidth="1"/>
    <col min="24" max="24" width="7" style="1" customWidth="1"/>
    <col min="25" max="25" width="9.109375" style="1" customWidth="1"/>
    <col min="26" max="26" width="6.44140625" style="2" customWidth="1"/>
    <col min="27" max="27" width="11.109375" style="2" customWidth="1"/>
    <col min="28" max="194" width="8.88671875" customWidth="1"/>
  </cols>
  <sheetData>
    <row r="1" spans="1:27" x14ac:dyDescent="0.25">
      <c r="A1" t="s">
        <v>67</v>
      </c>
    </row>
    <row r="2" spans="1:27" x14ac:dyDescent="0.25">
      <c r="A2" t="s">
        <v>26</v>
      </c>
    </row>
    <row r="3" spans="1:27" s="19" customFormat="1" x14ac:dyDescent="0.25">
      <c r="B3" s="148" t="s">
        <v>0</v>
      </c>
      <c r="C3" s="148"/>
      <c r="D3" s="148" t="s">
        <v>1</v>
      </c>
      <c r="E3" s="148"/>
      <c r="F3" s="148" t="s">
        <v>2</v>
      </c>
      <c r="G3" s="148"/>
      <c r="H3" s="148" t="s">
        <v>3</v>
      </c>
      <c r="I3" s="148"/>
      <c r="J3" s="148" t="s">
        <v>4</v>
      </c>
      <c r="K3" s="148"/>
      <c r="L3" s="148" t="s">
        <v>5</v>
      </c>
      <c r="M3" s="148"/>
      <c r="N3" s="148" t="s">
        <v>6</v>
      </c>
      <c r="O3" s="148"/>
      <c r="P3" s="148" t="s">
        <v>7</v>
      </c>
      <c r="Q3" s="148"/>
      <c r="R3" s="148" t="s">
        <v>8</v>
      </c>
      <c r="S3" s="148"/>
      <c r="T3" s="148" t="s">
        <v>9</v>
      </c>
      <c r="U3" s="148"/>
      <c r="V3" s="148" t="s">
        <v>10</v>
      </c>
      <c r="W3" s="148"/>
      <c r="X3" s="148" t="s">
        <v>11</v>
      </c>
      <c r="Y3" s="148"/>
      <c r="Z3" s="149" t="s">
        <v>12</v>
      </c>
      <c r="AA3" s="149"/>
    </row>
    <row r="4" spans="1:27" x14ac:dyDescent="0.25">
      <c r="B4" s="22" t="s">
        <v>13</v>
      </c>
      <c r="C4" s="22" t="s">
        <v>14</v>
      </c>
      <c r="D4" s="22" t="s">
        <v>13</v>
      </c>
      <c r="E4" s="22" t="s">
        <v>14</v>
      </c>
      <c r="F4" s="22" t="s">
        <v>13</v>
      </c>
      <c r="G4" s="22" t="s">
        <v>14</v>
      </c>
      <c r="H4" s="22" t="s">
        <v>13</v>
      </c>
      <c r="I4" s="22" t="s">
        <v>14</v>
      </c>
      <c r="J4" s="22" t="s">
        <v>13</v>
      </c>
      <c r="K4" s="22" t="s">
        <v>14</v>
      </c>
      <c r="L4" s="22" t="s">
        <v>13</v>
      </c>
      <c r="M4" s="22" t="s">
        <v>14</v>
      </c>
      <c r="N4" s="22" t="s">
        <v>13</v>
      </c>
      <c r="O4" s="22" t="s">
        <v>14</v>
      </c>
      <c r="P4" s="22" t="s">
        <v>13</v>
      </c>
      <c r="Q4" s="22" t="s">
        <v>14</v>
      </c>
      <c r="R4" s="22" t="s">
        <v>13</v>
      </c>
      <c r="S4" s="22" t="s">
        <v>14</v>
      </c>
      <c r="T4" s="22" t="s">
        <v>13</v>
      </c>
      <c r="U4" s="22" t="s">
        <v>14</v>
      </c>
      <c r="V4" s="22" t="s">
        <v>13</v>
      </c>
      <c r="W4" s="22" t="s">
        <v>14</v>
      </c>
      <c r="X4" s="22" t="s">
        <v>13</v>
      </c>
      <c r="Y4" s="22" t="s">
        <v>14</v>
      </c>
      <c r="Z4" s="38" t="s">
        <v>13</v>
      </c>
      <c r="AA4" s="38" t="s">
        <v>14</v>
      </c>
    </row>
    <row r="5" spans="1:27" x14ac:dyDescent="0.25">
      <c r="A5" s="13" t="s">
        <v>32</v>
      </c>
      <c r="Z5" s="24"/>
      <c r="AA5" s="24"/>
    </row>
    <row r="6" spans="1:27" ht="13.8" thickBot="1" x14ac:dyDescent="0.3">
      <c r="A6" s="21" t="s">
        <v>34</v>
      </c>
      <c r="B6" s="74">
        <v>416</v>
      </c>
      <c r="D6" s="74">
        <v>316</v>
      </c>
      <c r="F6" s="74">
        <v>486</v>
      </c>
      <c r="H6" s="74">
        <v>450</v>
      </c>
      <c r="J6" s="74">
        <v>309</v>
      </c>
      <c r="L6" s="74">
        <v>266</v>
      </c>
      <c r="N6" s="74">
        <v>407</v>
      </c>
      <c r="P6" s="74">
        <v>431</v>
      </c>
      <c r="R6" s="74">
        <v>545</v>
      </c>
      <c r="T6" s="74">
        <v>496</v>
      </c>
      <c r="V6" s="76">
        <v>387</v>
      </c>
      <c r="X6" s="74">
        <v>269</v>
      </c>
      <c r="Z6" s="25">
        <f>B6+D6+F6+H6+J6+L6+N6+P6+R6+T6+V6+X6</f>
        <v>4778</v>
      </c>
      <c r="AA6" s="24"/>
    </row>
    <row r="7" spans="1:27" ht="13.8" thickTop="1" x14ac:dyDescent="0.25">
      <c r="A7" s="100" t="s">
        <v>74</v>
      </c>
      <c r="C7" s="75">
        <v>4397.59</v>
      </c>
      <c r="E7" s="75">
        <v>3176.73</v>
      </c>
      <c r="G7" s="75">
        <v>4868.53</v>
      </c>
      <c r="I7" s="75">
        <v>4314.32</v>
      </c>
      <c r="K7" s="75">
        <v>2955.88</v>
      </c>
      <c r="M7" s="75">
        <v>2688.91</v>
      </c>
      <c r="O7" s="75">
        <v>3953.34</v>
      </c>
      <c r="Q7" s="75">
        <v>4232.87</v>
      </c>
      <c r="S7" s="75">
        <v>5745.89</v>
      </c>
      <c r="U7" s="75">
        <v>4888.34</v>
      </c>
      <c r="W7" s="75">
        <v>3863.8</v>
      </c>
      <c r="Y7" s="75">
        <v>2973.32</v>
      </c>
      <c r="Z7" s="24"/>
      <c r="AA7" s="26">
        <f>C7+E7+G7+I7+K7+M7+O7+Q7+S7+U7+W7+Y7</f>
        <v>48059.519999999997</v>
      </c>
    </row>
    <row r="8" spans="1:27" x14ac:dyDescent="0.25">
      <c r="A8" s="45" t="s">
        <v>84</v>
      </c>
      <c r="C8" s="76">
        <v>416</v>
      </c>
      <c r="E8" s="76">
        <v>316</v>
      </c>
      <c r="G8" s="76">
        <v>486</v>
      </c>
      <c r="I8" s="76">
        <v>450</v>
      </c>
      <c r="K8" s="76">
        <v>309</v>
      </c>
      <c r="M8" s="76">
        <v>266</v>
      </c>
      <c r="O8" s="76">
        <v>407</v>
      </c>
      <c r="Q8" s="76">
        <v>431</v>
      </c>
      <c r="S8" s="76">
        <v>545</v>
      </c>
      <c r="U8" s="76">
        <v>496</v>
      </c>
      <c r="W8" s="76">
        <v>387</v>
      </c>
      <c r="Y8" s="76">
        <v>269</v>
      </c>
      <c r="Z8" s="24"/>
      <c r="AA8" s="27">
        <f>C8+E8+G8+I8+K8+M8+O8+Q8+S8+U8+W8+Y8</f>
        <v>4778</v>
      </c>
    </row>
    <row r="9" spans="1:27" ht="13.8" thickBot="1" x14ac:dyDescent="0.3">
      <c r="A9" s="23" t="s">
        <v>35</v>
      </c>
      <c r="B9" s="5"/>
      <c r="C9" s="33">
        <f>SUM(C7:C8)</f>
        <v>4813.59</v>
      </c>
      <c r="D9" s="5"/>
      <c r="E9" s="33">
        <f>SUM(E7:E8)</f>
        <v>3492.73</v>
      </c>
      <c r="F9" s="5"/>
      <c r="G9" s="33">
        <f>SUM(G7:G8)</f>
        <v>5354.53</v>
      </c>
      <c r="H9" s="5"/>
      <c r="I9" s="33">
        <f>SUM(I7:I8)</f>
        <v>4764.32</v>
      </c>
      <c r="J9" s="5"/>
      <c r="K9" s="33">
        <f>SUM(K7:K8)</f>
        <v>3264.88</v>
      </c>
      <c r="L9" s="5"/>
      <c r="M9" s="33">
        <f>SUM(M7:M8)</f>
        <v>2954.91</v>
      </c>
      <c r="N9" s="5"/>
      <c r="O9" s="33">
        <f>SUM(O7:O8)</f>
        <v>4360.34</v>
      </c>
      <c r="P9" s="5"/>
      <c r="Q9" s="33">
        <f>SUM(Q7:Q8)</f>
        <v>4663.87</v>
      </c>
      <c r="R9" s="5"/>
      <c r="S9" s="33">
        <f>SUM(S7:S8)</f>
        <v>6290.89</v>
      </c>
      <c r="T9" s="5"/>
      <c r="U9" s="33">
        <f>SUM(U7:U8)</f>
        <v>5384.34</v>
      </c>
      <c r="V9" s="5"/>
      <c r="W9" s="33">
        <f>SUM(W7:W8)</f>
        <v>4250.8</v>
      </c>
      <c r="X9" s="5"/>
      <c r="Y9" s="33">
        <f>SUM(Y7:Y8)</f>
        <v>3242.32</v>
      </c>
      <c r="Z9" s="25"/>
      <c r="AA9" s="31">
        <f>SUM(AA7:AA8)</f>
        <v>52837.52</v>
      </c>
    </row>
    <row r="10" spans="1:27" ht="13.8" thickTop="1" x14ac:dyDescent="0.25">
      <c r="Z10" s="24"/>
      <c r="AA10" s="24"/>
    </row>
    <row r="11" spans="1:27" x14ac:dyDescent="0.25">
      <c r="A11" s="23" t="s">
        <v>57</v>
      </c>
      <c r="Z11" s="24"/>
      <c r="AA11" s="24"/>
    </row>
    <row r="12" spans="1:27" x14ac:dyDescent="0.25">
      <c r="A12" s="20" t="s">
        <v>75</v>
      </c>
      <c r="B12" s="78">
        <v>235</v>
      </c>
      <c r="C12" s="78">
        <v>4476.82</v>
      </c>
      <c r="D12" s="78">
        <v>185</v>
      </c>
      <c r="E12" s="78">
        <v>3883.63</v>
      </c>
      <c r="F12" s="78">
        <v>279</v>
      </c>
      <c r="G12" s="78">
        <v>5567.84</v>
      </c>
      <c r="H12" s="78">
        <v>194</v>
      </c>
      <c r="I12" s="78">
        <v>3579.41</v>
      </c>
      <c r="J12" s="78">
        <v>140</v>
      </c>
      <c r="K12" s="78">
        <v>2604.85</v>
      </c>
      <c r="L12" s="78">
        <v>127</v>
      </c>
      <c r="M12" s="78">
        <v>2543.08</v>
      </c>
      <c r="N12" s="78">
        <v>173</v>
      </c>
      <c r="O12" s="78">
        <v>3223.16</v>
      </c>
      <c r="P12" s="78">
        <v>207</v>
      </c>
      <c r="Q12" s="78">
        <v>4112.03</v>
      </c>
      <c r="R12" s="78">
        <v>294</v>
      </c>
      <c r="S12" s="78">
        <v>5302.72</v>
      </c>
      <c r="T12" s="78">
        <v>277</v>
      </c>
      <c r="U12" s="78">
        <v>4750.38</v>
      </c>
      <c r="V12" s="78">
        <v>194</v>
      </c>
      <c r="W12" s="78">
        <v>3473.4</v>
      </c>
      <c r="X12" s="78">
        <v>135</v>
      </c>
      <c r="Y12" s="78">
        <v>2506.19</v>
      </c>
      <c r="Z12" s="26">
        <f t="shared" ref="Z12:AA15" si="0">B12+D12+F12+H12+J12+L12+N12+P12+R12+T12+V12+X12</f>
        <v>2440</v>
      </c>
      <c r="AA12" s="26">
        <f t="shared" si="0"/>
        <v>46023.509999999995</v>
      </c>
    </row>
    <row r="13" spans="1:27" x14ac:dyDescent="0.25">
      <c r="A13" s="20" t="s">
        <v>76</v>
      </c>
      <c r="B13" s="78"/>
      <c r="C13" s="78"/>
      <c r="D13" s="78">
        <v>2</v>
      </c>
      <c r="E13" s="78">
        <v>18.649999999999999</v>
      </c>
      <c r="F13" s="78">
        <v>1</v>
      </c>
      <c r="G13" s="78">
        <v>37.15</v>
      </c>
      <c r="H13" s="78"/>
      <c r="I13" s="78"/>
      <c r="J13" s="78"/>
      <c r="K13" s="78"/>
      <c r="L13" s="78">
        <v>1</v>
      </c>
      <c r="M13" s="78">
        <v>55.42</v>
      </c>
      <c r="N13" s="78">
        <v>1</v>
      </c>
      <c r="O13" s="78">
        <v>37.049999999999997</v>
      </c>
      <c r="P13" s="78"/>
      <c r="Q13" s="78"/>
      <c r="R13" s="78">
        <v>7</v>
      </c>
      <c r="S13" s="78">
        <v>144.62</v>
      </c>
      <c r="T13" s="78">
        <v>2</v>
      </c>
      <c r="U13" s="78">
        <v>28.32</v>
      </c>
      <c r="V13" s="78"/>
      <c r="W13" s="78"/>
      <c r="X13" s="78">
        <v>2</v>
      </c>
      <c r="Y13" s="78">
        <v>74.959999999999994</v>
      </c>
      <c r="Z13" s="26">
        <f t="shared" si="0"/>
        <v>16</v>
      </c>
      <c r="AA13" s="26">
        <f t="shared" si="0"/>
        <v>396.16999999999996</v>
      </c>
    </row>
    <row r="14" spans="1:27" x14ac:dyDescent="0.25">
      <c r="A14" s="45" t="s">
        <v>77</v>
      </c>
      <c r="B14" s="78">
        <v>20</v>
      </c>
      <c r="C14" s="78">
        <v>2761</v>
      </c>
      <c r="D14" s="78">
        <v>22</v>
      </c>
      <c r="E14" s="78">
        <v>2312</v>
      </c>
      <c r="F14" s="78">
        <v>26</v>
      </c>
      <c r="G14" s="78">
        <v>2816</v>
      </c>
      <c r="H14" s="78">
        <v>25</v>
      </c>
      <c r="I14" s="78">
        <v>3445</v>
      </c>
      <c r="J14" s="78">
        <v>20</v>
      </c>
      <c r="K14" s="78">
        <v>2072</v>
      </c>
      <c r="L14" s="78">
        <v>12</v>
      </c>
      <c r="M14" s="78">
        <v>1388.2</v>
      </c>
      <c r="N14" s="78">
        <v>27</v>
      </c>
      <c r="O14" s="78">
        <v>2133</v>
      </c>
      <c r="P14" s="78">
        <v>29</v>
      </c>
      <c r="Q14" s="78">
        <v>1851</v>
      </c>
      <c r="R14" s="78">
        <v>55</v>
      </c>
      <c r="S14" s="78">
        <v>3376</v>
      </c>
      <c r="T14" s="78">
        <v>22</v>
      </c>
      <c r="U14" s="78">
        <v>2471</v>
      </c>
      <c r="V14" s="78">
        <v>10</v>
      </c>
      <c r="W14" s="78">
        <v>1524.97</v>
      </c>
      <c r="X14" s="78">
        <v>14</v>
      </c>
      <c r="Y14" s="78">
        <v>934</v>
      </c>
      <c r="Z14" s="26">
        <f t="shared" si="0"/>
        <v>282</v>
      </c>
      <c r="AA14" s="26">
        <f t="shared" si="0"/>
        <v>27084.170000000002</v>
      </c>
    </row>
    <row r="15" spans="1:27" s="19" customFormat="1" x14ac:dyDescent="0.25">
      <c r="A15" s="45" t="s">
        <v>78</v>
      </c>
      <c r="B15" s="79">
        <v>2</v>
      </c>
      <c r="C15" s="79">
        <v>0</v>
      </c>
      <c r="D15" s="79"/>
      <c r="E15" s="79"/>
      <c r="F15" s="79">
        <v>1</v>
      </c>
      <c r="G15" s="79">
        <v>0</v>
      </c>
      <c r="H15" s="79">
        <v>1</v>
      </c>
      <c r="I15" s="79">
        <v>0</v>
      </c>
      <c r="J15" s="79">
        <v>1</v>
      </c>
      <c r="K15" s="79">
        <v>0</v>
      </c>
      <c r="L15" s="79"/>
      <c r="M15" s="79"/>
      <c r="N15" s="79"/>
      <c r="O15" s="79"/>
      <c r="P15" s="79">
        <v>1</v>
      </c>
      <c r="Q15" s="79">
        <v>2</v>
      </c>
      <c r="R15" s="79">
        <v>7</v>
      </c>
      <c r="S15" s="79">
        <v>18</v>
      </c>
      <c r="T15" s="79"/>
      <c r="U15" s="79"/>
      <c r="V15" s="79">
        <v>2</v>
      </c>
      <c r="W15" s="79">
        <v>0</v>
      </c>
      <c r="X15" s="79">
        <v>6</v>
      </c>
      <c r="Y15" s="79">
        <v>646</v>
      </c>
      <c r="Z15" s="26">
        <f t="shared" si="0"/>
        <v>21</v>
      </c>
      <c r="AA15" s="26">
        <f t="shared" si="0"/>
        <v>666</v>
      </c>
    </row>
    <row r="16" spans="1:27" ht="13.8" thickBot="1" x14ac:dyDescent="0.3">
      <c r="A16" s="103" t="s">
        <v>72</v>
      </c>
      <c r="B16" s="17">
        <f t="shared" ref="B16:AA16" si="1">SUM(B12:B15)</f>
        <v>257</v>
      </c>
      <c r="C16" s="33">
        <f t="shared" si="1"/>
        <v>7237.82</v>
      </c>
      <c r="D16" s="17">
        <f t="shared" si="1"/>
        <v>209</v>
      </c>
      <c r="E16" s="33">
        <f t="shared" si="1"/>
        <v>6214.2800000000007</v>
      </c>
      <c r="F16" s="17">
        <f t="shared" si="1"/>
        <v>307</v>
      </c>
      <c r="G16" s="33">
        <f t="shared" si="1"/>
        <v>8420.99</v>
      </c>
      <c r="H16" s="17">
        <f t="shared" si="1"/>
        <v>220</v>
      </c>
      <c r="I16" s="33">
        <f t="shared" si="1"/>
        <v>7024.41</v>
      </c>
      <c r="J16" s="17">
        <f t="shared" si="1"/>
        <v>161</v>
      </c>
      <c r="K16" s="33">
        <f t="shared" si="1"/>
        <v>4676.8500000000004</v>
      </c>
      <c r="L16" s="17">
        <f t="shared" si="1"/>
        <v>140</v>
      </c>
      <c r="M16" s="33">
        <f t="shared" si="1"/>
        <v>3986.7</v>
      </c>
      <c r="N16" s="17">
        <f t="shared" si="1"/>
        <v>201</v>
      </c>
      <c r="O16" s="33">
        <f t="shared" si="1"/>
        <v>5393.21</v>
      </c>
      <c r="P16" s="17">
        <f t="shared" si="1"/>
        <v>237</v>
      </c>
      <c r="Q16" s="33">
        <f t="shared" si="1"/>
        <v>5965.03</v>
      </c>
      <c r="R16" s="17">
        <f t="shared" si="1"/>
        <v>363</v>
      </c>
      <c r="S16" s="33">
        <f t="shared" si="1"/>
        <v>8841.34</v>
      </c>
      <c r="T16" s="17">
        <f t="shared" si="1"/>
        <v>301</v>
      </c>
      <c r="U16" s="33">
        <f t="shared" si="1"/>
        <v>7249.7</v>
      </c>
      <c r="V16" s="17">
        <f t="shared" si="1"/>
        <v>206</v>
      </c>
      <c r="W16" s="33">
        <f t="shared" si="1"/>
        <v>4998.37</v>
      </c>
      <c r="X16" s="17">
        <f t="shared" si="1"/>
        <v>157</v>
      </c>
      <c r="Y16" s="33">
        <f t="shared" si="1"/>
        <v>4161.1499999999996</v>
      </c>
      <c r="Z16" s="28">
        <f t="shared" si="1"/>
        <v>2759</v>
      </c>
      <c r="AA16" s="29">
        <f t="shared" si="1"/>
        <v>74169.849999999991</v>
      </c>
    </row>
    <row r="17" spans="1:29" ht="13.8" thickTop="1" x14ac:dyDescent="0.25">
      <c r="Z17" s="24"/>
      <c r="AA17" s="24"/>
    </row>
    <row r="18" spans="1:29" x14ac:dyDescent="0.25">
      <c r="A18" s="23" t="s">
        <v>91</v>
      </c>
      <c r="Z18" s="24"/>
      <c r="AA18" s="24"/>
    </row>
    <row r="19" spans="1:29" x14ac:dyDescent="0.25">
      <c r="A19" s="45" t="s">
        <v>79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26">
        <f t="shared" ref="Z19:AA24" si="2">B19+D19+F19+H19+J19+L19+N19+P19+R19+T19+V19+X19</f>
        <v>0</v>
      </c>
      <c r="AA19" s="26">
        <f t="shared" si="2"/>
        <v>0</v>
      </c>
    </row>
    <row r="20" spans="1:29" x14ac:dyDescent="0.25">
      <c r="A20" s="45" t="s">
        <v>80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>
        <v>1</v>
      </c>
      <c r="S20" s="78">
        <v>244.1</v>
      </c>
      <c r="T20" s="78"/>
      <c r="U20" s="78"/>
      <c r="V20" s="78"/>
      <c r="W20" s="78"/>
      <c r="X20" s="78"/>
      <c r="Y20" s="78"/>
      <c r="Z20" s="26">
        <f t="shared" si="2"/>
        <v>1</v>
      </c>
      <c r="AA20" s="26">
        <f t="shared" si="2"/>
        <v>244.1</v>
      </c>
    </row>
    <row r="21" spans="1:29" x14ac:dyDescent="0.25">
      <c r="A21" s="45" t="s">
        <v>81</v>
      </c>
      <c r="B21" s="78">
        <v>3</v>
      </c>
      <c r="C21" s="78">
        <v>3503.4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26">
        <f t="shared" si="2"/>
        <v>3</v>
      </c>
      <c r="AA21" s="26">
        <f t="shared" si="2"/>
        <v>3503.4</v>
      </c>
    </row>
    <row r="22" spans="1:29" x14ac:dyDescent="0.25">
      <c r="A22" s="45" t="s">
        <v>82</v>
      </c>
      <c r="B22" s="80">
        <v>11</v>
      </c>
      <c r="C22" s="80">
        <v>4747.7</v>
      </c>
      <c r="D22" s="80">
        <v>8</v>
      </c>
      <c r="E22" s="80">
        <v>5581.74</v>
      </c>
      <c r="F22" s="80">
        <v>7</v>
      </c>
      <c r="G22" s="80">
        <v>4991.7700000000004</v>
      </c>
      <c r="H22" s="80">
        <v>4</v>
      </c>
      <c r="I22" s="80">
        <v>1351.93</v>
      </c>
      <c r="J22" s="80">
        <v>8</v>
      </c>
      <c r="K22" s="80">
        <v>3012.82</v>
      </c>
      <c r="L22" s="80">
        <v>7</v>
      </c>
      <c r="M22" s="80">
        <v>3482.23</v>
      </c>
      <c r="N22" s="80">
        <v>9</v>
      </c>
      <c r="O22" s="80">
        <v>3254.93</v>
      </c>
      <c r="P22" s="80">
        <v>17</v>
      </c>
      <c r="Q22" s="80">
        <v>7917.79</v>
      </c>
      <c r="R22" s="80">
        <v>11</v>
      </c>
      <c r="S22" s="80">
        <v>5080.1000000000004</v>
      </c>
      <c r="T22" s="80">
        <v>13</v>
      </c>
      <c r="U22" s="80">
        <v>3781.77</v>
      </c>
      <c r="V22" s="80">
        <v>8</v>
      </c>
      <c r="W22" s="80">
        <v>3116.05</v>
      </c>
      <c r="X22" s="80">
        <v>8</v>
      </c>
      <c r="Y22" s="80">
        <v>3202.28</v>
      </c>
      <c r="Z22" s="26">
        <f t="shared" si="2"/>
        <v>111</v>
      </c>
      <c r="AA22" s="26">
        <f t="shared" si="2"/>
        <v>49521.109999999993</v>
      </c>
    </row>
    <row r="23" spans="1:29" x14ac:dyDescent="0.25">
      <c r="A23" s="45" t="s">
        <v>83</v>
      </c>
      <c r="B23" s="80">
        <v>1</v>
      </c>
      <c r="C23" s="80">
        <v>91.6</v>
      </c>
      <c r="D23" s="80">
        <v>1</v>
      </c>
      <c r="E23" s="80">
        <v>214.9</v>
      </c>
      <c r="F23" s="80">
        <v>2</v>
      </c>
      <c r="G23" s="80">
        <v>845.15599999999995</v>
      </c>
      <c r="H23" s="80">
        <v>2</v>
      </c>
      <c r="I23" s="80">
        <v>580.79999999999995</v>
      </c>
      <c r="J23" s="80">
        <v>1</v>
      </c>
      <c r="K23" s="80">
        <v>169.7</v>
      </c>
      <c r="L23" s="80"/>
      <c r="M23" s="80"/>
      <c r="N23" s="80">
        <v>5</v>
      </c>
      <c r="O23" s="80">
        <v>1152.4000000000001</v>
      </c>
      <c r="P23" s="80">
        <v>6</v>
      </c>
      <c r="Q23" s="80">
        <v>2467.91</v>
      </c>
      <c r="R23" s="80">
        <v>5</v>
      </c>
      <c r="S23" s="80">
        <v>1594.56</v>
      </c>
      <c r="T23" s="80">
        <v>2</v>
      </c>
      <c r="U23" s="80">
        <v>554.34</v>
      </c>
      <c r="V23" s="80">
        <v>2</v>
      </c>
      <c r="W23" s="80">
        <v>1131.05</v>
      </c>
      <c r="X23" s="80">
        <v>5</v>
      </c>
      <c r="Y23" s="80">
        <v>1750.45</v>
      </c>
      <c r="Z23" s="26">
        <f t="shared" si="2"/>
        <v>32</v>
      </c>
      <c r="AA23" s="26">
        <f t="shared" si="2"/>
        <v>10552.866</v>
      </c>
    </row>
    <row r="24" spans="1:29" x14ac:dyDescent="0.25">
      <c r="A24" s="45" t="s">
        <v>66</v>
      </c>
      <c r="B24" s="79">
        <v>1</v>
      </c>
      <c r="C24" s="79">
        <v>167.14</v>
      </c>
      <c r="D24" s="79"/>
      <c r="E24" s="79"/>
      <c r="F24" s="79">
        <v>1</v>
      </c>
      <c r="G24" s="79">
        <v>243.83</v>
      </c>
      <c r="H24" s="79"/>
      <c r="I24" s="79"/>
      <c r="J24" s="78">
        <v>4</v>
      </c>
      <c r="K24" s="78">
        <v>298.62</v>
      </c>
      <c r="L24" s="78"/>
      <c r="M24" s="78"/>
      <c r="N24" s="78">
        <v>3</v>
      </c>
      <c r="O24" s="78">
        <v>190.25</v>
      </c>
      <c r="P24" s="78">
        <v>1</v>
      </c>
      <c r="Q24" s="78">
        <v>219</v>
      </c>
      <c r="R24" s="78"/>
      <c r="S24" s="78"/>
      <c r="T24" s="78">
        <v>3</v>
      </c>
      <c r="U24" s="78">
        <v>2807.85</v>
      </c>
      <c r="V24" s="78">
        <v>1</v>
      </c>
      <c r="W24" s="78">
        <v>235</v>
      </c>
      <c r="X24" s="78"/>
      <c r="Y24" s="78"/>
      <c r="Z24" s="26">
        <f t="shared" si="2"/>
        <v>14</v>
      </c>
      <c r="AA24" s="26">
        <f t="shared" si="2"/>
        <v>4161.6900000000005</v>
      </c>
    </row>
    <row r="25" spans="1:29" ht="13.8" thickBot="1" x14ac:dyDescent="0.3">
      <c r="A25" s="23" t="s">
        <v>85</v>
      </c>
      <c r="B25" s="17">
        <f t="shared" ref="B25:AA25" si="3">SUM(B19:B24)</f>
        <v>16</v>
      </c>
      <c r="C25" s="33">
        <f t="shared" si="3"/>
        <v>8509.84</v>
      </c>
      <c r="D25" s="17">
        <f t="shared" si="3"/>
        <v>9</v>
      </c>
      <c r="E25" s="33">
        <f t="shared" si="3"/>
        <v>5796.6399999999994</v>
      </c>
      <c r="F25" s="17">
        <f t="shared" si="3"/>
        <v>10</v>
      </c>
      <c r="G25" s="33">
        <f t="shared" si="3"/>
        <v>6080.7560000000003</v>
      </c>
      <c r="H25" s="17">
        <f t="shared" si="3"/>
        <v>6</v>
      </c>
      <c r="I25" s="33">
        <f t="shared" si="3"/>
        <v>1932.73</v>
      </c>
      <c r="J25" s="36">
        <f t="shared" si="3"/>
        <v>13</v>
      </c>
      <c r="K25" s="43">
        <f t="shared" si="3"/>
        <v>3481.14</v>
      </c>
      <c r="L25" s="36">
        <f t="shared" si="3"/>
        <v>7</v>
      </c>
      <c r="M25" s="43">
        <f t="shared" si="3"/>
        <v>3482.23</v>
      </c>
      <c r="N25" s="36">
        <f t="shared" si="3"/>
        <v>17</v>
      </c>
      <c r="O25" s="43">
        <f t="shared" si="3"/>
        <v>4597.58</v>
      </c>
      <c r="P25" s="36">
        <f t="shared" si="3"/>
        <v>24</v>
      </c>
      <c r="Q25" s="43">
        <f t="shared" si="3"/>
        <v>10604.7</v>
      </c>
      <c r="R25" s="36">
        <f t="shared" si="3"/>
        <v>17</v>
      </c>
      <c r="S25" s="43">
        <f t="shared" si="3"/>
        <v>6918.76</v>
      </c>
      <c r="T25" s="36">
        <f t="shared" si="3"/>
        <v>18</v>
      </c>
      <c r="U25" s="43">
        <f t="shared" si="3"/>
        <v>7143.9599999999991</v>
      </c>
      <c r="V25" s="36">
        <f t="shared" si="3"/>
        <v>11</v>
      </c>
      <c r="W25" s="43">
        <f t="shared" si="3"/>
        <v>4482.1000000000004</v>
      </c>
      <c r="X25" s="36">
        <f t="shared" si="3"/>
        <v>13</v>
      </c>
      <c r="Y25" s="43">
        <f t="shared" si="3"/>
        <v>4952.7300000000005</v>
      </c>
      <c r="Z25" s="28">
        <f t="shared" si="3"/>
        <v>161</v>
      </c>
      <c r="AA25" s="29">
        <f t="shared" si="3"/>
        <v>67983.165999999997</v>
      </c>
    </row>
    <row r="26" spans="1:29" ht="13.8" thickTop="1" x14ac:dyDescent="0.25">
      <c r="A26" s="23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/>
      <c r="AA26" s="30"/>
    </row>
    <row r="27" spans="1:29" x14ac:dyDescent="0.25">
      <c r="A27" s="138" t="s">
        <v>92</v>
      </c>
      <c r="B27" s="35">
        <f t="shared" ref="B27:AA27" si="4">B16+B25</f>
        <v>273</v>
      </c>
      <c r="C27" s="44">
        <f t="shared" si="4"/>
        <v>15747.66</v>
      </c>
      <c r="D27" s="35">
        <f t="shared" si="4"/>
        <v>218</v>
      </c>
      <c r="E27" s="44">
        <f t="shared" si="4"/>
        <v>12010.92</v>
      </c>
      <c r="F27" s="35">
        <f t="shared" si="4"/>
        <v>317</v>
      </c>
      <c r="G27" s="44">
        <f t="shared" si="4"/>
        <v>14501.745999999999</v>
      </c>
      <c r="H27" s="35">
        <f t="shared" si="4"/>
        <v>226</v>
      </c>
      <c r="I27" s="44">
        <f t="shared" si="4"/>
        <v>8957.14</v>
      </c>
      <c r="J27" s="35">
        <f t="shared" si="4"/>
        <v>174</v>
      </c>
      <c r="K27" s="44">
        <f t="shared" si="4"/>
        <v>8157.99</v>
      </c>
      <c r="L27" s="35">
        <f t="shared" si="4"/>
        <v>147</v>
      </c>
      <c r="M27" s="44">
        <f t="shared" si="4"/>
        <v>7468.93</v>
      </c>
      <c r="N27" s="35">
        <f t="shared" si="4"/>
        <v>218</v>
      </c>
      <c r="O27" s="44">
        <f t="shared" si="4"/>
        <v>9990.7900000000009</v>
      </c>
      <c r="P27" s="35">
        <f t="shared" si="4"/>
        <v>261</v>
      </c>
      <c r="Q27" s="44">
        <f t="shared" si="4"/>
        <v>16569.73</v>
      </c>
      <c r="R27" s="35">
        <f t="shared" si="4"/>
        <v>380</v>
      </c>
      <c r="S27" s="44">
        <f t="shared" si="4"/>
        <v>15760.1</v>
      </c>
      <c r="T27" s="35">
        <f t="shared" si="4"/>
        <v>319</v>
      </c>
      <c r="U27" s="44">
        <f t="shared" si="4"/>
        <v>14393.66</v>
      </c>
      <c r="V27" s="35">
        <f t="shared" si="4"/>
        <v>217</v>
      </c>
      <c r="W27" s="44">
        <f t="shared" si="4"/>
        <v>9480.4700000000012</v>
      </c>
      <c r="X27" s="35">
        <f t="shared" si="4"/>
        <v>170</v>
      </c>
      <c r="Y27" s="44">
        <f t="shared" si="4"/>
        <v>9113.880000000001</v>
      </c>
      <c r="Z27" s="63">
        <f t="shared" si="4"/>
        <v>2920</v>
      </c>
      <c r="AA27" s="64">
        <f t="shared" si="4"/>
        <v>142153.016</v>
      </c>
    </row>
    <row r="28" spans="1:29" x14ac:dyDescent="0.25">
      <c r="A28" s="23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4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63"/>
      <c r="AA28" s="64"/>
    </row>
    <row r="29" spans="1:29" ht="12.75" customHeight="1" x14ac:dyDescent="0.25">
      <c r="A29" s="23" t="s">
        <v>58</v>
      </c>
      <c r="B29" s="34"/>
      <c r="C29" s="77">
        <v>142820.26</v>
      </c>
      <c r="D29" s="34"/>
      <c r="E29" s="77">
        <v>130773.78</v>
      </c>
      <c r="F29" s="34"/>
      <c r="G29" s="77">
        <v>180102.96</v>
      </c>
      <c r="H29" s="34"/>
      <c r="I29" s="77">
        <v>140335.26</v>
      </c>
      <c r="J29" s="34"/>
      <c r="K29" s="77">
        <v>93060.37</v>
      </c>
      <c r="L29" s="34"/>
      <c r="M29" s="77">
        <v>84642.22</v>
      </c>
      <c r="N29" s="34"/>
      <c r="O29" s="77">
        <v>115585.66</v>
      </c>
      <c r="P29" s="34"/>
      <c r="Q29" s="77">
        <v>140314.35</v>
      </c>
      <c r="R29" s="34"/>
      <c r="S29" s="77">
        <v>204892.52</v>
      </c>
      <c r="T29" s="34"/>
      <c r="U29" s="77">
        <v>163436.91</v>
      </c>
      <c r="V29" s="34"/>
      <c r="W29" s="77">
        <v>115855.64</v>
      </c>
      <c r="X29" s="34"/>
      <c r="Y29" s="77">
        <v>84177.7</v>
      </c>
      <c r="Z29" s="54"/>
      <c r="AA29" s="32">
        <f>C29+E29+G29+I29+K29+M29+O29+Q29+S29+U29+W29+Y29</f>
        <v>1595997.6299999997</v>
      </c>
      <c r="AC29" s="56"/>
    </row>
    <row r="30" spans="1:29" s="9" customFormat="1" ht="12.75" customHeight="1" thickBot="1" x14ac:dyDescent="0.3">
      <c r="A30" s="45" t="s">
        <v>59</v>
      </c>
      <c r="B30" s="18"/>
      <c r="C30" s="57">
        <f>C27/C29</f>
        <v>0.1102620874657419</v>
      </c>
      <c r="D30" s="18"/>
      <c r="E30" s="57">
        <f>E27/E29</f>
        <v>9.1845016638656463E-2</v>
      </c>
      <c r="F30" s="18"/>
      <c r="G30" s="57">
        <f>G27/G29</f>
        <v>8.0519198573971246E-2</v>
      </c>
      <c r="H30" s="18"/>
      <c r="I30" s="57">
        <f>I27/I29</f>
        <v>6.3826724659219639E-2</v>
      </c>
      <c r="J30" s="18"/>
      <c r="K30" s="57">
        <f>K27/K29</f>
        <v>8.7663416769135999E-2</v>
      </c>
      <c r="L30" s="18"/>
      <c r="M30" s="57">
        <f>M27/M29</f>
        <v>8.8241187435773777E-2</v>
      </c>
      <c r="N30" s="18"/>
      <c r="O30" s="57">
        <f>O27/O29</f>
        <v>8.643624131228736E-2</v>
      </c>
      <c r="P30" s="18"/>
      <c r="Q30" s="57">
        <f>Q27/Q29</f>
        <v>0.11809005992615865</v>
      </c>
      <c r="R30" s="18"/>
      <c r="S30" s="57">
        <f>S27/S29</f>
        <v>7.6918864583245899E-2</v>
      </c>
      <c r="T30" s="18"/>
      <c r="U30" s="57">
        <f>U27/U29</f>
        <v>8.8068600905389122E-2</v>
      </c>
      <c r="V30" s="18"/>
      <c r="W30" s="57">
        <f>W27/W29</f>
        <v>8.1830025711307638E-2</v>
      </c>
      <c r="X30" s="18"/>
      <c r="Y30" s="57">
        <f>Y27/Y29</f>
        <v>0.10826952981609145</v>
      </c>
      <c r="Z30" s="65"/>
      <c r="AA30" s="66">
        <f>AA27/AA29</f>
        <v>8.9068438027693084E-2</v>
      </c>
    </row>
    <row r="31" spans="1:29" s="9" customFormat="1" ht="13.5" customHeight="1" thickTop="1" x14ac:dyDescent="0.25">
      <c r="A31" s="21"/>
      <c r="B31" s="2"/>
      <c r="C31" s="8"/>
      <c r="D31" s="2"/>
      <c r="E31" s="8"/>
      <c r="F31" s="2"/>
      <c r="G31" s="8"/>
      <c r="H31" s="2"/>
      <c r="I31" s="8"/>
      <c r="J31" s="2"/>
      <c r="K31" s="8"/>
      <c r="L31" s="2"/>
      <c r="M31" s="8"/>
      <c r="N31" s="2"/>
      <c r="O31" s="8"/>
      <c r="P31" s="2"/>
      <c r="Q31" s="8"/>
      <c r="R31" s="2"/>
      <c r="S31" s="8"/>
      <c r="T31" s="2"/>
      <c r="U31" s="8"/>
      <c r="V31" s="2"/>
      <c r="W31" s="8"/>
      <c r="X31" s="2"/>
      <c r="Y31" s="8"/>
      <c r="Z31" s="24"/>
      <c r="AA31" s="67"/>
    </row>
    <row r="32" spans="1:29" x14ac:dyDescent="0.25">
      <c r="A32" s="23" t="s">
        <v>56</v>
      </c>
      <c r="Z32" s="24"/>
      <c r="AA32" s="24"/>
    </row>
    <row r="33" spans="1:31" s="19" customFormat="1" x14ac:dyDescent="0.25">
      <c r="A33" s="45" t="s">
        <v>87</v>
      </c>
      <c r="B33" s="80">
        <v>85</v>
      </c>
      <c r="C33" s="80">
        <v>2839.36</v>
      </c>
      <c r="D33" s="80">
        <v>60</v>
      </c>
      <c r="E33" s="80">
        <v>2728.61</v>
      </c>
      <c r="F33" s="80">
        <v>92</v>
      </c>
      <c r="G33" s="80">
        <v>3467.97</v>
      </c>
      <c r="H33" s="80">
        <v>147</v>
      </c>
      <c r="I33" s="80">
        <v>6922.77</v>
      </c>
      <c r="J33" s="80">
        <v>99</v>
      </c>
      <c r="K33" s="80">
        <v>5038.28</v>
      </c>
      <c r="L33" s="80">
        <v>125</v>
      </c>
      <c r="M33" s="80">
        <v>8549.6299999999992</v>
      </c>
      <c r="N33" s="80">
        <v>91</v>
      </c>
      <c r="O33" s="81">
        <v>2308.4899999999998</v>
      </c>
      <c r="P33" s="80">
        <v>116</v>
      </c>
      <c r="Q33" s="81">
        <v>3786.56</v>
      </c>
      <c r="R33" s="80">
        <v>200</v>
      </c>
      <c r="S33" s="81">
        <v>4914.13</v>
      </c>
      <c r="T33" s="80">
        <v>177</v>
      </c>
      <c r="U33" s="81">
        <v>4107.43</v>
      </c>
      <c r="V33" s="80">
        <v>122</v>
      </c>
      <c r="W33" s="81">
        <v>3868.15</v>
      </c>
      <c r="X33" s="80">
        <v>58</v>
      </c>
      <c r="Y33" s="81">
        <v>2973.83</v>
      </c>
      <c r="Z33" s="26">
        <f>B33+D33+F33+H33+J33+L33+N33+P33+R33+T33+V33+X33</f>
        <v>1372</v>
      </c>
      <c r="AA33" s="59">
        <f>C33+E33+G33+I33+K33+M33+O33+Q33+S33+U33+W33+Y33</f>
        <v>51505.21</v>
      </c>
    </row>
    <row r="34" spans="1:31" x14ac:dyDescent="0.25">
      <c r="A34" s="45" t="s">
        <v>86</v>
      </c>
      <c r="B34" s="80">
        <v>137</v>
      </c>
      <c r="C34" s="80">
        <v>12503.98</v>
      </c>
      <c r="D34" s="80">
        <v>105</v>
      </c>
      <c r="E34" s="80">
        <v>9394.7000000000007</v>
      </c>
      <c r="F34" s="80">
        <v>227</v>
      </c>
      <c r="G34" s="80">
        <v>9135.99</v>
      </c>
      <c r="H34" s="80">
        <v>245</v>
      </c>
      <c r="I34" s="80">
        <v>7859.4</v>
      </c>
      <c r="J34" s="80">
        <v>157</v>
      </c>
      <c r="K34" s="80">
        <v>4281.3999999999996</v>
      </c>
      <c r="L34" s="80">
        <v>204</v>
      </c>
      <c r="M34" s="80">
        <v>3156.42</v>
      </c>
      <c r="N34" s="80">
        <v>190</v>
      </c>
      <c r="O34" s="81">
        <v>4865.33</v>
      </c>
      <c r="P34" s="80">
        <v>211</v>
      </c>
      <c r="Q34" s="81">
        <v>4076.27</v>
      </c>
      <c r="R34" s="80">
        <v>242</v>
      </c>
      <c r="S34" s="81">
        <v>3932.71</v>
      </c>
      <c r="T34" s="80">
        <v>161</v>
      </c>
      <c r="U34" s="81">
        <v>3808.59</v>
      </c>
      <c r="V34" s="80">
        <v>240</v>
      </c>
      <c r="W34" s="81">
        <v>3894.56</v>
      </c>
      <c r="X34" s="80">
        <v>78</v>
      </c>
      <c r="Y34" s="81">
        <v>4945.6899999999996</v>
      </c>
      <c r="Z34" s="26">
        <f>B34+D34+F34+H34+J34+L34+N34+P34+R34+T34+V34+X34</f>
        <v>2197</v>
      </c>
      <c r="AA34" s="59">
        <f>C34+E34+G34+I34+K34+M34+O34+Q34+S34+U34+W34+Y34</f>
        <v>71855.039999999994</v>
      </c>
    </row>
    <row r="35" spans="1:31" s="15" customFormat="1" ht="13.8" thickBot="1" x14ac:dyDescent="0.3">
      <c r="A35" s="40" t="s">
        <v>88</v>
      </c>
      <c r="B35" s="37">
        <f t="shared" ref="B35:M35" si="5">B33+B34</f>
        <v>222</v>
      </c>
      <c r="C35" s="60">
        <f t="shared" si="5"/>
        <v>15343.34</v>
      </c>
      <c r="D35" s="37">
        <f t="shared" si="5"/>
        <v>165</v>
      </c>
      <c r="E35" s="60">
        <f t="shared" si="5"/>
        <v>12123.310000000001</v>
      </c>
      <c r="F35" s="37">
        <f t="shared" si="5"/>
        <v>319</v>
      </c>
      <c r="G35" s="60">
        <f t="shared" si="5"/>
        <v>12603.96</v>
      </c>
      <c r="H35" s="37">
        <f t="shared" si="5"/>
        <v>392</v>
      </c>
      <c r="I35" s="60">
        <f t="shared" si="5"/>
        <v>14782.17</v>
      </c>
      <c r="J35" s="37">
        <f t="shared" si="5"/>
        <v>256</v>
      </c>
      <c r="K35" s="60">
        <f t="shared" si="5"/>
        <v>9319.68</v>
      </c>
      <c r="L35" s="37">
        <f t="shared" si="5"/>
        <v>329</v>
      </c>
      <c r="M35" s="60">
        <f t="shared" si="5"/>
        <v>11706.05</v>
      </c>
      <c r="N35" s="37">
        <f t="shared" ref="N35:AA35" si="6">SUM(N33:N34)</f>
        <v>281</v>
      </c>
      <c r="O35" s="60">
        <f t="shared" si="6"/>
        <v>7173.82</v>
      </c>
      <c r="P35" s="37">
        <f t="shared" si="6"/>
        <v>327</v>
      </c>
      <c r="Q35" s="60">
        <f t="shared" si="6"/>
        <v>7862.83</v>
      </c>
      <c r="R35" s="37">
        <f t="shared" si="6"/>
        <v>442</v>
      </c>
      <c r="S35" s="60">
        <f t="shared" si="6"/>
        <v>8846.84</v>
      </c>
      <c r="T35" s="37">
        <f t="shared" si="6"/>
        <v>338</v>
      </c>
      <c r="U35" s="60">
        <f t="shared" si="6"/>
        <v>7916.02</v>
      </c>
      <c r="V35" s="37">
        <f t="shared" si="6"/>
        <v>362</v>
      </c>
      <c r="W35" s="60">
        <f t="shared" si="6"/>
        <v>7762.71</v>
      </c>
      <c r="X35" s="37">
        <f t="shared" si="6"/>
        <v>136</v>
      </c>
      <c r="Y35" s="60">
        <f t="shared" si="6"/>
        <v>7919.5199999999995</v>
      </c>
      <c r="Z35" s="28">
        <f t="shared" si="6"/>
        <v>3569</v>
      </c>
      <c r="AA35" s="29">
        <f t="shared" si="6"/>
        <v>123360.25</v>
      </c>
    </row>
    <row r="36" spans="1:31" ht="13.8" thickTop="1" x14ac:dyDescent="0.25">
      <c r="A36" s="1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31" s="40" customFormat="1" ht="26.4" x14ac:dyDescent="0.25">
      <c r="A37" s="99" t="s">
        <v>73</v>
      </c>
      <c r="B37" s="143"/>
      <c r="C37" s="144">
        <f>C16+C25+C35-C9</f>
        <v>26277.41</v>
      </c>
      <c r="D37" s="143"/>
      <c r="E37" s="144">
        <f>E16+E25+E35-E9</f>
        <v>20641.500000000004</v>
      </c>
      <c r="F37" s="143"/>
      <c r="G37" s="144">
        <f>G16+G25+G35-G9</f>
        <v>21751.175999999999</v>
      </c>
      <c r="H37" s="143"/>
      <c r="I37" s="144">
        <f>I16+I25+I35-I9</f>
        <v>18974.989999999998</v>
      </c>
      <c r="J37" s="143"/>
      <c r="K37" s="144">
        <f>K16+K25+K35-K9</f>
        <v>14212.789999999997</v>
      </c>
      <c r="L37" s="143"/>
      <c r="M37" s="144">
        <f>M16+M25+M35-M9</f>
        <v>16220.07</v>
      </c>
      <c r="N37" s="143"/>
      <c r="O37" s="144">
        <f>O16+O25+O35-O9</f>
        <v>12804.27</v>
      </c>
      <c r="P37" s="143"/>
      <c r="Q37" s="144">
        <f>Q16+Q25+Q35-Q9</f>
        <v>19768.689999999999</v>
      </c>
      <c r="R37" s="143"/>
      <c r="S37" s="144">
        <f>S16+S25+S35-S9</f>
        <v>18316.050000000003</v>
      </c>
      <c r="T37" s="143"/>
      <c r="U37" s="144">
        <f>U16+U25+U35-U9</f>
        <v>16925.34</v>
      </c>
      <c r="V37" s="143"/>
      <c r="W37" s="144">
        <f>W16+W25+W35-W9</f>
        <v>12992.380000000001</v>
      </c>
      <c r="X37" s="143"/>
      <c r="Y37" s="144">
        <f>Y16+Y25+Y35-Y9</f>
        <v>13791.080000000002</v>
      </c>
      <c r="Z37" s="143"/>
      <c r="AA37" s="144">
        <f>AA16+AA25+AA35-AA9</f>
        <v>212675.74600000001</v>
      </c>
      <c r="AE37" s="41"/>
    </row>
    <row r="38" spans="1:31" x14ac:dyDescent="0.25">
      <c r="A38" s="10"/>
      <c r="B38" s="9"/>
      <c r="C38" s="9"/>
      <c r="D38" s="9"/>
      <c r="E38" s="9"/>
      <c r="F38" s="9"/>
      <c r="G38" s="9"/>
      <c r="H38" s="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31" ht="23.4" x14ac:dyDescent="0.25">
      <c r="A39" s="139" t="s">
        <v>94</v>
      </c>
    </row>
    <row r="40" spans="1:31" ht="24" x14ac:dyDescent="0.25">
      <c r="A40" s="140" t="s">
        <v>95</v>
      </c>
    </row>
  </sheetData>
  <mergeCells count="13">
    <mergeCell ref="L3:M3"/>
    <mergeCell ref="B3:C3"/>
    <mergeCell ref="D3:E3"/>
    <mergeCell ref="F3:G3"/>
    <mergeCell ref="H3:I3"/>
    <mergeCell ref="J3:K3"/>
    <mergeCell ref="N3:O3"/>
    <mergeCell ref="P3:Q3"/>
    <mergeCell ref="Z3:AA3"/>
    <mergeCell ref="R3:S3"/>
    <mergeCell ref="T3:U3"/>
    <mergeCell ref="V3:W3"/>
    <mergeCell ref="X3:Y3"/>
  </mergeCells>
  <phoneticPr fontId="4" type="noConversion"/>
  <pageMargins left="0.18" right="0.2" top="0.51" bottom="0.86" header="0.5" footer="0.5"/>
  <pageSetup scale="54" orientation="landscape" r:id="rId1"/>
  <headerFooter alignWithMargins="0">
    <oddFooter>&amp;L&amp;8&amp;Z&amp;F&amp;R&amp;8Prepared by Danielle Meier
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E40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50.33203125" customWidth="1"/>
    <col min="2" max="2" width="5.88671875" style="1" customWidth="1"/>
    <col min="3" max="3" width="9.6640625" style="1" customWidth="1"/>
    <col min="4" max="4" width="5.88671875" style="1" customWidth="1"/>
    <col min="5" max="5" width="9.6640625" style="1" customWidth="1"/>
    <col min="6" max="6" width="5.88671875" style="1" customWidth="1"/>
    <col min="7" max="7" width="9.6640625" style="1" customWidth="1"/>
    <col min="8" max="8" width="6.33203125" style="1" customWidth="1"/>
    <col min="9" max="9" width="9.109375" style="1" customWidth="1"/>
    <col min="10" max="10" width="6.33203125" style="1" customWidth="1"/>
    <col min="11" max="11" width="9.109375" style="1" customWidth="1"/>
    <col min="12" max="12" width="6.33203125" style="1" customWidth="1"/>
    <col min="13" max="13" width="9.109375" style="1" customWidth="1"/>
    <col min="14" max="14" width="6.33203125" style="1" customWidth="1"/>
    <col min="15" max="15" width="9.109375" style="1" customWidth="1"/>
    <col min="16" max="16" width="6.33203125" style="1" customWidth="1"/>
    <col min="17" max="17" width="9.109375" style="1" customWidth="1"/>
    <col min="18" max="18" width="6.33203125" style="1" customWidth="1"/>
    <col min="19" max="19" width="9.109375" style="1" customWidth="1"/>
    <col min="20" max="20" width="6.33203125" style="1" customWidth="1"/>
    <col min="21" max="21" width="9.109375" style="1" customWidth="1"/>
    <col min="22" max="22" width="6.33203125" style="1" customWidth="1"/>
    <col min="23" max="23" width="9.109375" style="1" customWidth="1"/>
    <col min="24" max="24" width="7" style="1" customWidth="1"/>
    <col min="25" max="25" width="9.109375" style="1" customWidth="1"/>
    <col min="26" max="26" width="6.44140625" style="2" customWidth="1"/>
    <col min="27" max="27" width="11.109375" style="2" customWidth="1"/>
    <col min="28" max="194" width="8.88671875" customWidth="1"/>
  </cols>
  <sheetData>
    <row r="1" spans="1:27" x14ac:dyDescent="0.25">
      <c r="A1" t="s">
        <v>67</v>
      </c>
    </row>
    <row r="2" spans="1:27" x14ac:dyDescent="0.25">
      <c r="A2" t="s">
        <v>27</v>
      </c>
    </row>
    <row r="3" spans="1:27" s="19" customFormat="1" x14ac:dyDescent="0.25">
      <c r="B3" s="148" t="s">
        <v>0</v>
      </c>
      <c r="C3" s="148"/>
      <c r="D3" s="148" t="s">
        <v>1</v>
      </c>
      <c r="E3" s="148"/>
      <c r="F3" s="148" t="s">
        <v>2</v>
      </c>
      <c r="G3" s="148"/>
      <c r="H3" s="148" t="s">
        <v>3</v>
      </c>
      <c r="I3" s="148"/>
      <c r="J3" s="148" t="s">
        <v>4</v>
      </c>
      <c r="K3" s="148"/>
      <c r="L3" s="148" t="s">
        <v>5</v>
      </c>
      <c r="M3" s="148"/>
      <c r="N3" s="148" t="s">
        <v>6</v>
      </c>
      <c r="O3" s="148"/>
      <c r="P3" s="148" t="s">
        <v>7</v>
      </c>
      <c r="Q3" s="148"/>
      <c r="R3" s="148" t="s">
        <v>8</v>
      </c>
      <c r="S3" s="148"/>
      <c r="T3" s="148" t="s">
        <v>9</v>
      </c>
      <c r="U3" s="148"/>
      <c r="V3" s="148" t="s">
        <v>10</v>
      </c>
      <c r="W3" s="148"/>
      <c r="X3" s="148" t="s">
        <v>11</v>
      </c>
      <c r="Y3" s="148"/>
      <c r="Z3" s="149" t="s">
        <v>12</v>
      </c>
      <c r="AA3" s="149"/>
    </row>
    <row r="4" spans="1:27" x14ac:dyDescent="0.25">
      <c r="B4" s="22" t="s">
        <v>13</v>
      </c>
      <c r="C4" s="22" t="s">
        <v>14</v>
      </c>
      <c r="D4" s="22" t="s">
        <v>13</v>
      </c>
      <c r="E4" s="22" t="s">
        <v>14</v>
      </c>
      <c r="F4" s="22" t="s">
        <v>13</v>
      </c>
      <c r="G4" s="22" t="s">
        <v>14</v>
      </c>
      <c r="H4" s="22" t="s">
        <v>13</v>
      </c>
      <c r="I4" s="22" t="s">
        <v>14</v>
      </c>
      <c r="J4" s="22" t="s">
        <v>13</v>
      </c>
      <c r="K4" s="22" t="s">
        <v>14</v>
      </c>
      <c r="L4" s="22" t="s">
        <v>13</v>
      </c>
      <c r="M4" s="22" t="s">
        <v>14</v>
      </c>
      <c r="N4" s="22" t="s">
        <v>13</v>
      </c>
      <c r="O4" s="22" t="s">
        <v>14</v>
      </c>
      <c r="P4" s="22" t="s">
        <v>13</v>
      </c>
      <c r="Q4" s="22" t="s">
        <v>14</v>
      </c>
      <c r="R4" s="22" t="s">
        <v>13</v>
      </c>
      <c r="S4" s="22" t="s">
        <v>14</v>
      </c>
      <c r="T4" s="22" t="s">
        <v>13</v>
      </c>
      <c r="U4" s="22" t="s">
        <v>14</v>
      </c>
      <c r="V4" s="22" t="s">
        <v>13</v>
      </c>
      <c r="W4" s="22" t="s">
        <v>14</v>
      </c>
      <c r="X4" s="22" t="s">
        <v>13</v>
      </c>
      <c r="Y4" s="22" t="s">
        <v>14</v>
      </c>
      <c r="Z4" s="38" t="s">
        <v>13</v>
      </c>
      <c r="AA4" s="38" t="s">
        <v>14</v>
      </c>
    </row>
    <row r="5" spans="1:27" x14ac:dyDescent="0.25">
      <c r="A5" s="13" t="s">
        <v>32</v>
      </c>
      <c r="Z5" s="24"/>
      <c r="AA5" s="24"/>
    </row>
    <row r="6" spans="1:27" ht="13.8" thickBot="1" x14ac:dyDescent="0.3">
      <c r="A6" s="21" t="s">
        <v>34</v>
      </c>
      <c r="B6" s="74">
        <v>505</v>
      </c>
      <c r="D6" s="74">
        <v>419</v>
      </c>
      <c r="F6" s="74">
        <v>432</v>
      </c>
      <c r="H6" s="74">
        <v>427</v>
      </c>
      <c r="J6" s="74">
        <v>356</v>
      </c>
      <c r="L6" s="74">
        <v>341</v>
      </c>
      <c r="N6" s="74">
        <v>377</v>
      </c>
      <c r="P6" s="74">
        <v>438</v>
      </c>
      <c r="R6" s="74">
        <v>453</v>
      </c>
      <c r="T6" s="74">
        <v>393</v>
      </c>
      <c r="V6" s="76">
        <v>348</v>
      </c>
      <c r="X6" s="74">
        <v>214</v>
      </c>
      <c r="Z6" s="25">
        <f>B6+D6+F6+H6+J6+L6+N6+P6+R6+T6+V6+X6</f>
        <v>4703</v>
      </c>
      <c r="AA6" s="24"/>
    </row>
    <row r="7" spans="1:27" ht="13.8" thickTop="1" x14ac:dyDescent="0.25">
      <c r="A7" s="100" t="s">
        <v>74</v>
      </c>
      <c r="C7" s="75">
        <v>4854.9799999999996</v>
      </c>
      <c r="E7" s="75">
        <v>4105.71</v>
      </c>
      <c r="G7" s="75">
        <v>4220.17</v>
      </c>
      <c r="I7" s="75">
        <v>4018.68</v>
      </c>
      <c r="K7" s="75">
        <v>3253</v>
      </c>
      <c r="M7" s="75">
        <v>3268.17</v>
      </c>
      <c r="O7" s="75">
        <v>3735.66</v>
      </c>
      <c r="Q7" s="75">
        <v>4152.1400000000003</v>
      </c>
      <c r="S7" s="75">
        <v>4443.0600000000004</v>
      </c>
      <c r="U7" s="75">
        <v>3654.91</v>
      </c>
      <c r="W7" s="75">
        <v>3326.02</v>
      </c>
      <c r="Y7" s="75">
        <v>2064.19</v>
      </c>
      <c r="Z7" s="24"/>
      <c r="AA7" s="26">
        <f>C7+E7+G7+I7+K7+M7+O7+Q7+S7+U7+W7+Y7</f>
        <v>45096.689999999995</v>
      </c>
    </row>
    <row r="8" spans="1:27" x14ac:dyDescent="0.25">
      <c r="A8" s="45" t="s">
        <v>84</v>
      </c>
      <c r="C8" s="76">
        <v>505</v>
      </c>
      <c r="E8" s="76">
        <v>419</v>
      </c>
      <c r="G8" s="76">
        <v>432</v>
      </c>
      <c r="I8" s="76">
        <v>427</v>
      </c>
      <c r="K8" s="76">
        <v>356</v>
      </c>
      <c r="M8" s="76">
        <v>341</v>
      </c>
      <c r="O8" s="76">
        <v>377</v>
      </c>
      <c r="Q8" s="76">
        <v>438</v>
      </c>
      <c r="S8" s="76">
        <v>453</v>
      </c>
      <c r="U8" s="76">
        <v>393</v>
      </c>
      <c r="W8" s="76">
        <v>348</v>
      </c>
      <c r="Y8" s="76">
        <v>214</v>
      </c>
      <c r="Z8" s="24"/>
      <c r="AA8" s="27">
        <f>C8+E8+G8+I8+K8+M8+O8+Q8+S8+U8+W8+Y8</f>
        <v>4703</v>
      </c>
    </row>
    <row r="9" spans="1:27" ht="13.8" thickBot="1" x14ac:dyDescent="0.3">
      <c r="A9" s="23" t="s">
        <v>35</v>
      </c>
      <c r="B9" s="5"/>
      <c r="C9" s="33">
        <f>SUM(C7:C8)</f>
        <v>5359.98</v>
      </c>
      <c r="D9" s="5"/>
      <c r="E9" s="33">
        <f>SUM(E7:E8)</f>
        <v>4524.71</v>
      </c>
      <c r="F9" s="5"/>
      <c r="G9" s="33">
        <f>SUM(G7:G8)</f>
        <v>4652.17</v>
      </c>
      <c r="H9" s="5"/>
      <c r="I9" s="33">
        <f>SUM(I7:I8)</f>
        <v>4445.68</v>
      </c>
      <c r="J9" s="5"/>
      <c r="K9" s="33">
        <f>SUM(K7:K8)</f>
        <v>3609</v>
      </c>
      <c r="L9" s="5"/>
      <c r="M9" s="33">
        <f>SUM(M7:M8)</f>
        <v>3609.17</v>
      </c>
      <c r="N9" s="5"/>
      <c r="O9" s="33">
        <f>SUM(O7:O8)</f>
        <v>4112.66</v>
      </c>
      <c r="P9" s="5"/>
      <c r="Q9" s="33">
        <f>SUM(Q7:Q8)</f>
        <v>4590.1400000000003</v>
      </c>
      <c r="R9" s="5"/>
      <c r="S9" s="33">
        <f>SUM(S7:S8)</f>
        <v>4896.0600000000004</v>
      </c>
      <c r="T9" s="5"/>
      <c r="U9" s="33">
        <f>SUM(U7:U8)</f>
        <v>4047.91</v>
      </c>
      <c r="V9" s="5"/>
      <c r="W9" s="33">
        <f>SUM(W7:W8)</f>
        <v>3674.02</v>
      </c>
      <c r="X9" s="5"/>
      <c r="Y9" s="33">
        <f>SUM(Y7:Y8)</f>
        <v>2278.19</v>
      </c>
      <c r="Z9" s="25"/>
      <c r="AA9" s="31">
        <f>SUM(AA7:AA8)</f>
        <v>49799.689999999995</v>
      </c>
    </row>
    <row r="10" spans="1:27" ht="13.8" thickTop="1" x14ac:dyDescent="0.25">
      <c r="Z10" s="24"/>
      <c r="AA10" s="24"/>
    </row>
    <row r="11" spans="1:27" x14ac:dyDescent="0.25">
      <c r="A11" s="23" t="s">
        <v>57</v>
      </c>
      <c r="Z11" s="24"/>
      <c r="AA11" s="24"/>
    </row>
    <row r="12" spans="1:27" x14ac:dyDescent="0.25">
      <c r="A12" s="20" t="s">
        <v>75</v>
      </c>
      <c r="B12" s="78">
        <v>238</v>
      </c>
      <c r="C12" s="78">
        <v>5287.92</v>
      </c>
      <c r="D12" s="78">
        <v>197</v>
      </c>
      <c r="E12" s="78">
        <v>4634.3</v>
      </c>
      <c r="F12" s="78">
        <v>226</v>
      </c>
      <c r="G12" s="78">
        <v>5346.06</v>
      </c>
      <c r="H12" s="78">
        <v>200</v>
      </c>
      <c r="I12" s="78">
        <v>3911.75</v>
      </c>
      <c r="J12" s="78">
        <v>177</v>
      </c>
      <c r="K12" s="78">
        <v>4095.48</v>
      </c>
      <c r="L12" s="78">
        <v>186</v>
      </c>
      <c r="M12" s="78">
        <v>4436.99</v>
      </c>
      <c r="N12" s="78">
        <v>170</v>
      </c>
      <c r="O12" s="78">
        <v>3711.08</v>
      </c>
      <c r="P12" s="78">
        <v>248</v>
      </c>
      <c r="Q12" s="78">
        <v>5976.75</v>
      </c>
      <c r="R12" s="87">
        <v>232</v>
      </c>
      <c r="S12" s="87">
        <v>4946.6499999999996</v>
      </c>
      <c r="T12" s="78">
        <v>210</v>
      </c>
      <c r="U12" s="78">
        <v>4198.7299999999996</v>
      </c>
      <c r="V12" s="78">
        <v>183</v>
      </c>
      <c r="W12" s="78">
        <v>3406.51</v>
      </c>
      <c r="X12" s="78">
        <v>114</v>
      </c>
      <c r="Y12" s="78">
        <v>2000.27</v>
      </c>
      <c r="Z12" s="26">
        <f t="shared" ref="Z12:AA15" si="0">B12+D12+F12+H12+J12+L12+N12+P12+R12+T12+V12+X12</f>
        <v>2381</v>
      </c>
      <c r="AA12" s="26">
        <f t="shared" si="0"/>
        <v>51952.490000000005</v>
      </c>
    </row>
    <row r="13" spans="1:27" x14ac:dyDescent="0.25">
      <c r="A13" s="20" t="s">
        <v>76</v>
      </c>
      <c r="B13" s="78">
        <v>10</v>
      </c>
      <c r="C13" s="78">
        <v>639.41</v>
      </c>
      <c r="D13" s="78">
        <v>10</v>
      </c>
      <c r="E13" s="78">
        <v>247.17</v>
      </c>
      <c r="F13" s="78">
        <v>7</v>
      </c>
      <c r="G13" s="78">
        <v>108.6</v>
      </c>
      <c r="H13" s="78"/>
      <c r="I13" s="78"/>
      <c r="J13" s="78">
        <v>1</v>
      </c>
      <c r="K13" s="78">
        <v>47.85</v>
      </c>
      <c r="L13" s="78">
        <v>2</v>
      </c>
      <c r="M13" s="78">
        <v>109.19</v>
      </c>
      <c r="N13" s="78">
        <v>3</v>
      </c>
      <c r="O13" s="78">
        <v>61.3</v>
      </c>
      <c r="P13" s="78">
        <v>3</v>
      </c>
      <c r="Q13" s="78">
        <v>18.82</v>
      </c>
      <c r="R13" s="87">
        <v>5</v>
      </c>
      <c r="S13" s="87">
        <v>75.53</v>
      </c>
      <c r="T13" s="78">
        <v>4</v>
      </c>
      <c r="U13" s="78">
        <v>123.72</v>
      </c>
      <c r="V13" s="78">
        <v>14</v>
      </c>
      <c r="W13" s="78">
        <v>313.08999999999997</v>
      </c>
      <c r="X13" s="78"/>
      <c r="Y13" s="78"/>
      <c r="Z13" s="26">
        <f t="shared" si="0"/>
        <v>59</v>
      </c>
      <c r="AA13" s="26">
        <f t="shared" si="0"/>
        <v>1744.6799999999998</v>
      </c>
    </row>
    <row r="14" spans="1:27" x14ac:dyDescent="0.25">
      <c r="A14" s="45" t="s">
        <v>77</v>
      </c>
      <c r="B14" s="78">
        <v>50</v>
      </c>
      <c r="C14" s="78">
        <v>5484</v>
      </c>
      <c r="D14" s="78">
        <v>23</v>
      </c>
      <c r="E14" s="78">
        <v>1803.6</v>
      </c>
      <c r="F14" s="78">
        <v>43</v>
      </c>
      <c r="G14" s="78">
        <v>5159</v>
      </c>
      <c r="H14" s="78">
        <v>22</v>
      </c>
      <c r="I14" s="78">
        <v>2270</v>
      </c>
      <c r="J14" s="78">
        <v>8</v>
      </c>
      <c r="K14" s="78">
        <v>601</v>
      </c>
      <c r="L14" s="78">
        <v>15</v>
      </c>
      <c r="M14" s="78">
        <v>1281</v>
      </c>
      <c r="N14" s="78">
        <v>29</v>
      </c>
      <c r="O14" s="78">
        <v>3432</v>
      </c>
      <c r="P14" s="78">
        <v>4</v>
      </c>
      <c r="Q14" s="78">
        <v>422</v>
      </c>
      <c r="R14" s="87">
        <v>31</v>
      </c>
      <c r="S14" s="87">
        <v>2650</v>
      </c>
      <c r="T14" s="78">
        <v>30</v>
      </c>
      <c r="U14" s="78">
        <v>2686</v>
      </c>
      <c r="V14" s="78">
        <v>4</v>
      </c>
      <c r="W14" s="78">
        <v>115.6</v>
      </c>
      <c r="X14" s="78">
        <v>18</v>
      </c>
      <c r="Y14" s="78">
        <v>2219</v>
      </c>
      <c r="Z14" s="26">
        <f t="shared" si="0"/>
        <v>277</v>
      </c>
      <c r="AA14" s="26">
        <f t="shared" si="0"/>
        <v>28123.199999999997</v>
      </c>
    </row>
    <row r="15" spans="1:27" s="19" customFormat="1" x14ac:dyDescent="0.25">
      <c r="A15" s="45" t="s">
        <v>78</v>
      </c>
      <c r="B15" s="79">
        <v>1</v>
      </c>
      <c r="C15" s="79">
        <v>0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>
        <v>1</v>
      </c>
      <c r="Q15" s="79">
        <v>125</v>
      </c>
      <c r="R15" s="79">
        <v>1</v>
      </c>
      <c r="S15" s="79">
        <v>2</v>
      </c>
      <c r="T15" s="79">
        <v>1</v>
      </c>
      <c r="U15" s="79">
        <v>24</v>
      </c>
      <c r="V15" s="79"/>
      <c r="W15" s="79"/>
      <c r="X15" s="79"/>
      <c r="Y15" s="79"/>
      <c r="Z15" s="26">
        <f t="shared" si="0"/>
        <v>4</v>
      </c>
      <c r="AA15" s="26">
        <f t="shared" si="0"/>
        <v>151</v>
      </c>
    </row>
    <row r="16" spans="1:27" ht="13.8" thickBot="1" x14ac:dyDescent="0.3">
      <c r="A16" s="103" t="s">
        <v>72</v>
      </c>
      <c r="B16" s="17">
        <f t="shared" ref="B16:AA16" si="1">SUM(B12:B15)</f>
        <v>299</v>
      </c>
      <c r="C16" s="33">
        <f t="shared" si="1"/>
        <v>11411.33</v>
      </c>
      <c r="D16" s="17">
        <f t="shared" si="1"/>
        <v>230</v>
      </c>
      <c r="E16" s="33">
        <f t="shared" si="1"/>
        <v>6685.07</v>
      </c>
      <c r="F16" s="17">
        <f t="shared" si="1"/>
        <v>276</v>
      </c>
      <c r="G16" s="33">
        <f t="shared" si="1"/>
        <v>10613.66</v>
      </c>
      <c r="H16" s="17">
        <f t="shared" si="1"/>
        <v>222</v>
      </c>
      <c r="I16" s="33">
        <f t="shared" si="1"/>
        <v>6181.75</v>
      </c>
      <c r="J16" s="17">
        <f t="shared" si="1"/>
        <v>186</v>
      </c>
      <c r="K16" s="33">
        <f t="shared" si="1"/>
        <v>4744.33</v>
      </c>
      <c r="L16" s="17">
        <f t="shared" si="1"/>
        <v>203</v>
      </c>
      <c r="M16" s="33">
        <f t="shared" si="1"/>
        <v>5827.1799999999994</v>
      </c>
      <c r="N16" s="17">
        <f t="shared" si="1"/>
        <v>202</v>
      </c>
      <c r="O16" s="33">
        <f t="shared" si="1"/>
        <v>7204.38</v>
      </c>
      <c r="P16" s="17">
        <f t="shared" si="1"/>
        <v>256</v>
      </c>
      <c r="Q16" s="33">
        <f t="shared" si="1"/>
        <v>6542.57</v>
      </c>
      <c r="R16" s="85">
        <f t="shared" si="1"/>
        <v>269</v>
      </c>
      <c r="S16" s="86">
        <f t="shared" si="1"/>
        <v>7674.1799999999994</v>
      </c>
      <c r="T16" s="17">
        <f t="shared" si="1"/>
        <v>245</v>
      </c>
      <c r="U16" s="33">
        <f t="shared" si="1"/>
        <v>7032.45</v>
      </c>
      <c r="V16" s="17">
        <f t="shared" si="1"/>
        <v>201</v>
      </c>
      <c r="W16" s="33">
        <f t="shared" si="1"/>
        <v>3835.2000000000003</v>
      </c>
      <c r="X16" s="17">
        <f t="shared" si="1"/>
        <v>132</v>
      </c>
      <c r="Y16" s="33">
        <f t="shared" si="1"/>
        <v>4219.2700000000004</v>
      </c>
      <c r="Z16" s="28">
        <f t="shared" si="1"/>
        <v>2721</v>
      </c>
      <c r="AA16" s="29">
        <f t="shared" si="1"/>
        <v>81971.37</v>
      </c>
    </row>
    <row r="17" spans="1:29" ht="13.8" thickTop="1" x14ac:dyDescent="0.25">
      <c r="Z17" s="24"/>
      <c r="AA17" s="24"/>
    </row>
    <row r="18" spans="1:29" x14ac:dyDescent="0.25">
      <c r="A18" s="23" t="s">
        <v>91</v>
      </c>
      <c r="Z18" s="24"/>
      <c r="AA18" s="24"/>
    </row>
    <row r="19" spans="1:29" x14ac:dyDescent="0.25">
      <c r="A19" s="45" t="s">
        <v>79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26">
        <f t="shared" ref="Z19:AA24" si="2">B19+D19+F19+H19+J19+L19+N19+P19+R19+T19+V19+X19</f>
        <v>0</v>
      </c>
      <c r="AA19" s="26">
        <f t="shared" si="2"/>
        <v>0</v>
      </c>
    </row>
    <row r="20" spans="1:29" x14ac:dyDescent="0.25">
      <c r="A20" s="45" t="s">
        <v>80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>
        <v>2</v>
      </c>
      <c r="Q20" s="78">
        <v>536</v>
      </c>
      <c r="R20" s="78">
        <v>2</v>
      </c>
      <c r="S20" s="78">
        <v>1131.05</v>
      </c>
      <c r="T20" s="78"/>
      <c r="U20" s="78"/>
      <c r="V20" s="78">
        <v>1</v>
      </c>
      <c r="W20" s="78">
        <v>284.60000000000002</v>
      </c>
      <c r="X20" s="78">
        <v>1</v>
      </c>
      <c r="Y20" s="78">
        <v>312.93</v>
      </c>
      <c r="Z20" s="26">
        <f t="shared" si="2"/>
        <v>6</v>
      </c>
      <c r="AA20" s="26">
        <f t="shared" si="2"/>
        <v>2264.58</v>
      </c>
    </row>
    <row r="21" spans="1:29" x14ac:dyDescent="0.25">
      <c r="A21" s="45" t="s">
        <v>81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26">
        <f t="shared" si="2"/>
        <v>0</v>
      </c>
      <c r="AA21" s="26">
        <f t="shared" si="2"/>
        <v>0</v>
      </c>
    </row>
    <row r="22" spans="1:29" x14ac:dyDescent="0.25">
      <c r="A22" s="45" t="s">
        <v>82</v>
      </c>
      <c r="B22" s="80">
        <v>10</v>
      </c>
      <c r="C22" s="80">
        <v>3433.3</v>
      </c>
      <c r="D22" s="80">
        <v>8</v>
      </c>
      <c r="E22" s="80">
        <v>3334.77</v>
      </c>
      <c r="F22" s="80">
        <v>6</v>
      </c>
      <c r="G22" s="80">
        <v>1732.44</v>
      </c>
      <c r="H22" s="80">
        <v>6</v>
      </c>
      <c r="I22" s="80">
        <v>2566.46</v>
      </c>
      <c r="J22" s="80">
        <v>5</v>
      </c>
      <c r="K22" s="80">
        <v>1930.05</v>
      </c>
      <c r="L22" s="80">
        <v>4</v>
      </c>
      <c r="M22" s="80">
        <v>3509.75</v>
      </c>
      <c r="N22" s="80">
        <v>9</v>
      </c>
      <c r="O22" s="80">
        <v>2992.68</v>
      </c>
      <c r="P22" s="80">
        <v>11</v>
      </c>
      <c r="Q22" s="80">
        <v>4631.0600000000004</v>
      </c>
      <c r="R22" s="80">
        <v>8</v>
      </c>
      <c r="S22" s="80">
        <v>3062.3</v>
      </c>
      <c r="T22" s="80">
        <v>3</v>
      </c>
      <c r="U22" s="80">
        <v>1295.3599999999999</v>
      </c>
      <c r="V22" s="80">
        <v>8</v>
      </c>
      <c r="W22" s="80">
        <v>4106.25</v>
      </c>
      <c r="X22" s="80">
        <v>5</v>
      </c>
      <c r="Y22" s="80">
        <v>2087.81</v>
      </c>
      <c r="Z22" s="26">
        <f t="shared" si="2"/>
        <v>83</v>
      </c>
      <c r="AA22" s="26">
        <f t="shared" si="2"/>
        <v>34682.230000000003</v>
      </c>
    </row>
    <row r="23" spans="1:29" x14ac:dyDescent="0.25">
      <c r="A23" s="45" t="s">
        <v>83</v>
      </c>
      <c r="B23" s="80">
        <v>10</v>
      </c>
      <c r="C23" s="80">
        <v>5573.97</v>
      </c>
      <c r="D23" s="80">
        <v>3</v>
      </c>
      <c r="E23" s="80">
        <v>934.1</v>
      </c>
      <c r="F23" s="80">
        <v>3</v>
      </c>
      <c r="G23" s="80">
        <v>1128.8499999999999</v>
      </c>
      <c r="H23" s="80">
        <v>4</v>
      </c>
      <c r="I23" s="80">
        <v>2000.14</v>
      </c>
      <c r="J23" s="80">
        <v>2</v>
      </c>
      <c r="K23" s="80">
        <v>853.1</v>
      </c>
      <c r="L23" s="80">
        <v>2</v>
      </c>
      <c r="M23" s="80">
        <v>517</v>
      </c>
      <c r="N23" s="80">
        <v>17</v>
      </c>
      <c r="O23" s="80">
        <v>8400.35</v>
      </c>
      <c r="P23" s="80">
        <v>10</v>
      </c>
      <c r="Q23" s="80">
        <v>5085.46</v>
      </c>
      <c r="R23" s="80">
        <v>6</v>
      </c>
      <c r="S23" s="80">
        <v>2781.52</v>
      </c>
      <c r="T23" s="80">
        <v>3</v>
      </c>
      <c r="U23" s="80">
        <v>1319.96</v>
      </c>
      <c r="V23" s="80">
        <v>6</v>
      </c>
      <c r="W23" s="80">
        <v>1780.89</v>
      </c>
      <c r="X23" s="80">
        <v>7</v>
      </c>
      <c r="Y23" s="80">
        <v>2228.2399999999998</v>
      </c>
      <c r="Z23" s="26">
        <f t="shared" si="2"/>
        <v>73</v>
      </c>
      <c r="AA23" s="26">
        <f t="shared" si="2"/>
        <v>32603.58</v>
      </c>
    </row>
    <row r="24" spans="1:29" x14ac:dyDescent="0.25">
      <c r="A24" s="45" t="s">
        <v>66</v>
      </c>
      <c r="B24" s="79">
        <v>1</v>
      </c>
      <c r="C24" s="79">
        <v>105.41</v>
      </c>
      <c r="D24" s="79">
        <v>1</v>
      </c>
      <c r="E24" s="79">
        <v>114.42</v>
      </c>
      <c r="F24" s="79"/>
      <c r="G24" s="79"/>
      <c r="H24" s="79">
        <v>1</v>
      </c>
      <c r="I24" s="79">
        <v>966.05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26">
        <f t="shared" si="2"/>
        <v>3</v>
      </c>
      <c r="AA24" s="26">
        <f t="shared" si="2"/>
        <v>1185.8799999999999</v>
      </c>
    </row>
    <row r="25" spans="1:29" ht="13.8" thickBot="1" x14ac:dyDescent="0.3">
      <c r="A25" s="23" t="s">
        <v>85</v>
      </c>
      <c r="B25" s="17">
        <f t="shared" ref="B25:AA25" si="3">SUM(B19:B24)</f>
        <v>21</v>
      </c>
      <c r="C25" s="33">
        <f t="shared" si="3"/>
        <v>9112.68</v>
      </c>
      <c r="D25" s="17">
        <f t="shared" si="3"/>
        <v>12</v>
      </c>
      <c r="E25" s="33">
        <f t="shared" si="3"/>
        <v>4383.29</v>
      </c>
      <c r="F25" s="17">
        <f t="shared" si="3"/>
        <v>9</v>
      </c>
      <c r="G25" s="33">
        <f t="shared" si="3"/>
        <v>2861.29</v>
      </c>
      <c r="H25" s="17">
        <f t="shared" si="3"/>
        <v>11</v>
      </c>
      <c r="I25" s="33">
        <f t="shared" si="3"/>
        <v>5532.6500000000005</v>
      </c>
      <c r="J25" s="36">
        <f t="shared" si="3"/>
        <v>7</v>
      </c>
      <c r="K25" s="43">
        <f t="shared" si="3"/>
        <v>2783.15</v>
      </c>
      <c r="L25" s="36">
        <f t="shared" si="3"/>
        <v>6</v>
      </c>
      <c r="M25" s="43">
        <f t="shared" si="3"/>
        <v>4026.75</v>
      </c>
      <c r="N25" s="36">
        <f t="shared" si="3"/>
        <v>26</v>
      </c>
      <c r="O25" s="43">
        <f t="shared" si="3"/>
        <v>11393.03</v>
      </c>
      <c r="P25" s="36">
        <f t="shared" si="3"/>
        <v>23</v>
      </c>
      <c r="Q25" s="43">
        <f t="shared" si="3"/>
        <v>10252.52</v>
      </c>
      <c r="R25" s="36">
        <f t="shared" si="3"/>
        <v>16</v>
      </c>
      <c r="S25" s="43">
        <f t="shared" si="3"/>
        <v>6974.8700000000008</v>
      </c>
      <c r="T25" s="36">
        <f t="shared" si="3"/>
        <v>6</v>
      </c>
      <c r="U25" s="43">
        <f t="shared" si="3"/>
        <v>2615.3199999999997</v>
      </c>
      <c r="V25" s="36">
        <f t="shared" si="3"/>
        <v>15</v>
      </c>
      <c r="W25" s="43">
        <f t="shared" si="3"/>
        <v>6171.7400000000007</v>
      </c>
      <c r="X25" s="36">
        <f t="shared" si="3"/>
        <v>13</v>
      </c>
      <c r="Y25" s="43">
        <f t="shared" si="3"/>
        <v>4628.9799999999996</v>
      </c>
      <c r="Z25" s="28">
        <f t="shared" si="3"/>
        <v>165</v>
      </c>
      <c r="AA25" s="29">
        <f t="shared" si="3"/>
        <v>70736.270000000019</v>
      </c>
    </row>
    <row r="26" spans="1:29" ht="13.8" thickTop="1" x14ac:dyDescent="0.25">
      <c r="A26" s="23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/>
      <c r="AA26" s="30"/>
    </row>
    <row r="27" spans="1:29" x14ac:dyDescent="0.25">
      <c r="A27" s="138" t="s">
        <v>92</v>
      </c>
      <c r="B27" s="35">
        <f t="shared" ref="B27:AA27" si="4">B16+B25</f>
        <v>320</v>
      </c>
      <c r="C27" s="44">
        <f t="shared" si="4"/>
        <v>20524.010000000002</v>
      </c>
      <c r="D27" s="35">
        <f t="shared" si="4"/>
        <v>242</v>
      </c>
      <c r="E27" s="44">
        <f t="shared" si="4"/>
        <v>11068.36</v>
      </c>
      <c r="F27" s="35">
        <f t="shared" si="4"/>
        <v>285</v>
      </c>
      <c r="G27" s="44">
        <f t="shared" si="4"/>
        <v>13474.95</v>
      </c>
      <c r="H27" s="35">
        <f t="shared" si="4"/>
        <v>233</v>
      </c>
      <c r="I27" s="44">
        <f t="shared" si="4"/>
        <v>11714.400000000001</v>
      </c>
      <c r="J27" s="35">
        <f t="shared" si="4"/>
        <v>193</v>
      </c>
      <c r="K27" s="44">
        <f t="shared" si="4"/>
        <v>7527.48</v>
      </c>
      <c r="L27" s="35">
        <f t="shared" si="4"/>
        <v>209</v>
      </c>
      <c r="M27" s="44">
        <f t="shared" si="4"/>
        <v>9853.93</v>
      </c>
      <c r="N27" s="35">
        <f t="shared" si="4"/>
        <v>228</v>
      </c>
      <c r="O27" s="44">
        <f t="shared" si="4"/>
        <v>18597.41</v>
      </c>
      <c r="P27" s="35">
        <f t="shared" si="4"/>
        <v>279</v>
      </c>
      <c r="Q27" s="44">
        <f t="shared" si="4"/>
        <v>16795.09</v>
      </c>
      <c r="R27" s="35">
        <f t="shared" si="4"/>
        <v>285</v>
      </c>
      <c r="S27" s="44">
        <f t="shared" si="4"/>
        <v>14649.05</v>
      </c>
      <c r="T27" s="35">
        <f t="shared" si="4"/>
        <v>251</v>
      </c>
      <c r="U27" s="44">
        <f t="shared" si="4"/>
        <v>9647.77</v>
      </c>
      <c r="V27" s="35">
        <f t="shared" si="4"/>
        <v>216</v>
      </c>
      <c r="W27" s="44">
        <f t="shared" si="4"/>
        <v>10006.94</v>
      </c>
      <c r="X27" s="35">
        <f t="shared" si="4"/>
        <v>145</v>
      </c>
      <c r="Y27" s="44">
        <f t="shared" si="4"/>
        <v>8848.25</v>
      </c>
      <c r="Z27" s="63">
        <f t="shared" si="4"/>
        <v>2886</v>
      </c>
      <c r="AA27" s="64">
        <f t="shared" si="4"/>
        <v>152707.64000000001</v>
      </c>
    </row>
    <row r="28" spans="1:29" x14ac:dyDescent="0.25">
      <c r="A28" s="23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4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63"/>
      <c r="AA28" s="64"/>
    </row>
    <row r="29" spans="1:29" ht="12.75" customHeight="1" x14ac:dyDescent="0.25">
      <c r="A29" s="23" t="s">
        <v>58</v>
      </c>
      <c r="B29" s="34"/>
      <c r="C29" s="77">
        <v>172272.97</v>
      </c>
      <c r="D29" s="34"/>
      <c r="E29" s="77">
        <v>149325.13</v>
      </c>
      <c r="F29" s="34"/>
      <c r="G29" s="77">
        <v>157987.66</v>
      </c>
      <c r="H29" s="34"/>
      <c r="I29" s="77">
        <v>144253.97</v>
      </c>
      <c r="J29" s="34"/>
      <c r="K29" s="77">
        <v>110933.39</v>
      </c>
      <c r="L29" s="34"/>
      <c r="M29" s="77">
        <v>112451.73</v>
      </c>
      <c r="N29" s="34"/>
      <c r="O29" s="77">
        <v>119421.99</v>
      </c>
      <c r="P29" s="34"/>
      <c r="Q29" s="77">
        <v>155063.74</v>
      </c>
      <c r="R29" s="34"/>
      <c r="S29" s="77">
        <v>155557.85</v>
      </c>
      <c r="T29" s="34"/>
      <c r="U29" s="77">
        <v>118227.72</v>
      </c>
      <c r="V29" s="34"/>
      <c r="W29" s="77">
        <v>114992.06</v>
      </c>
      <c r="X29" s="34"/>
      <c r="Y29" s="77">
        <v>60623.98</v>
      </c>
      <c r="Z29" s="54"/>
      <c r="AA29" s="32">
        <f>C29+E29+G29+I29+K29+M29+O29+Q29+S29+U29+W29+Y29</f>
        <v>1571112.1900000002</v>
      </c>
      <c r="AC29" s="56"/>
    </row>
    <row r="30" spans="1:29" s="9" customFormat="1" ht="12.75" customHeight="1" thickBot="1" x14ac:dyDescent="0.3">
      <c r="A30" s="45" t="s">
        <v>59</v>
      </c>
      <c r="B30" s="18"/>
      <c r="C30" s="57">
        <f>C27/C29</f>
        <v>0.11913656564927162</v>
      </c>
      <c r="D30" s="18"/>
      <c r="E30" s="57">
        <f>E27/E29</f>
        <v>7.4122553919758846E-2</v>
      </c>
      <c r="F30" s="18"/>
      <c r="G30" s="57">
        <f>G27/G29</f>
        <v>8.529115501805648E-2</v>
      </c>
      <c r="H30" s="18"/>
      <c r="I30" s="57">
        <f>I27/I29</f>
        <v>8.1206777186097562E-2</v>
      </c>
      <c r="J30" s="18"/>
      <c r="K30" s="57">
        <f>K27/K29</f>
        <v>6.7855854761131873E-2</v>
      </c>
      <c r="L30" s="18"/>
      <c r="M30" s="57">
        <f>M27/M29</f>
        <v>8.7628087180161657E-2</v>
      </c>
      <c r="N30" s="18"/>
      <c r="O30" s="57">
        <f>O27/O29</f>
        <v>0.15572852202513121</v>
      </c>
      <c r="P30" s="18"/>
      <c r="Q30" s="57">
        <f>Q27/Q29</f>
        <v>0.10831087912622256</v>
      </c>
      <c r="R30" s="18"/>
      <c r="S30" s="57">
        <f>S27/S29</f>
        <v>9.4171075262354159E-2</v>
      </c>
      <c r="T30" s="18"/>
      <c r="U30" s="57">
        <f>U27/U29</f>
        <v>8.1603282208267236E-2</v>
      </c>
      <c r="V30" s="18"/>
      <c r="W30" s="57">
        <f>W27/W29</f>
        <v>8.7022877927397782E-2</v>
      </c>
      <c r="X30" s="18"/>
      <c r="Y30" s="57">
        <f>Y27/Y29</f>
        <v>0.14595297108503927</v>
      </c>
      <c r="Z30" s="65"/>
      <c r="AA30" s="66">
        <f>AA27/AA29</f>
        <v>9.7197158148203275E-2</v>
      </c>
    </row>
    <row r="31" spans="1:29" s="9" customFormat="1" ht="13.5" customHeight="1" thickTop="1" x14ac:dyDescent="0.25">
      <c r="A31" s="21"/>
      <c r="B31" s="2"/>
      <c r="C31" s="8"/>
      <c r="D31" s="2"/>
      <c r="E31" s="8"/>
      <c r="F31" s="2"/>
      <c r="G31" s="8"/>
      <c r="H31" s="2"/>
      <c r="I31" s="8"/>
      <c r="J31" s="2"/>
      <c r="K31" s="8"/>
      <c r="L31" s="2"/>
      <c r="M31" s="8"/>
      <c r="N31" s="2"/>
      <c r="O31" s="8"/>
      <c r="P31" s="2"/>
      <c r="Q31" s="8"/>
      <c r="R31" s="2"/>
      <c r="S31" s="8"/>
      <c r="T31" s="2"/>
      <c r="U31" s="8"/>
      <c r="V31" s="2"/>
      <c r="W31" s="8"/>
      <c r="X31" s="2"/>
      <c r="Y31" s="8"/>
      <c r="Z31" s="24"/>
      <c r="AA31" s="67"/>
    </row>
    <row r="32" spans="1:29" x14ac:dyDescent="0.25">
      <c r="A32" s="23" t="s">
        <v>56</v>
      </c>
      <c r="Z32" s="24"/>
      <c r="AA32" s="24"/>
    </row>
    <row r="33" spans="1:31" s="19" customFormat="1" x14ac:dyDescent="0.25">
      <c r="A33" s="45" t="s">
        <v>87</v>
      </c>
      <c r="B33" s="80">
        <v>101</v>
      </c>
      <c r="C33" s="80">
        <v>3325.51</v>
      </c>
      <c r="D33" s="80">
        <v>77</v>
      </c>
      <c r="E33" s="80">
        <v>2846.89</v>
      </c>
      <c r="F33" s="80">
        <v>122</v>
      </c>
      <c r="G33" s="80">
        <v>3886.11</v>
      </c>
      <c r="H33" s="80">
        <v>97</v>
      </c>
      <c r="I33" s="80">
        <v>5267.8</v>
      </c>
      <c r="J33" s="80">
        <v>118</v>
      </c>
      <c r="K33" s="80">
        <v>4908.91</v>
      </c>
      <c r="L33" s="80">
        <v>111</v>
      </c>
      <c r="M33" s="80">
        <v>3320.73</v>
      </c>
      <c r="N33" s="80">
        <v>67</v>
      </c>
      <c r="O33" s="81">
        <v>1875.68</v>
      </c>
      <c r="P33" s="80">
        <v>94</v>
      </c>
      <c r="Q33" s="81">
        <v>2976.71</v>
      </c>
      <c r="R33" s="80">
        <v>56</v>
      </c>
      <c r="S33" s="81">
        <v>1863.87</v>
      </c>
      <c r="T33" s="80">
        <v>134</v>
      </c>
      <c r="U33" s="81">
        <v>4855.25</v>
      </c>
      <c r="V33" s="80">
        <v>82</v>
      </c>
      <c r="W33" s="81">
        <v>3123.36</v>
      </c>
      <c r="X33" s="80">
        <v>44</v>
      </c>
      <c r="Y33" s="81">
        <v>2021.94</v>
      </c>
      <c r="Z33" s="26">
        <f>B33+D33+F33+H33+J33+L33+N33+P33+R33+T33+V33+X33</f>
        <v>1103</v>
      </c>
      <c r="AA33" s="59">
        <f>C33+E33+G33+I33+K33+M33+O33+Q33+S33+U33+W33+Y33</f>
        <v>40272.76</v>
      </c>
    </row>
    <row r="34" spans="1:31" x14ac:dyDescent="0.25">
      <c r="A34" s="45" t="s">
        <v>86</v>
      </c>
      <c r="B34" s="80">
        <v>73</v>
      </c>
      <c r="C34" s="80">
        <v>3998.73</v>
      </c>
      <c r="D34" s="80">
        <v>40</v>
      </c>
      <c r="E34" s="80">
        <v>3848.66</v>
      </c>
      <c r="F34" s="80">
        <v>52</v>
      </c>
      <c r="G34" s="80">
        <v>1655.55</v>
      </c>
      <c r="H34" s="80">
        <v>64</v>
      </c>
      <c r="I34" s="80">
        <v>1956.27</v>
      </c>
      <c r="J34" s="80">
        <v>65</v>
      </c>
      <c r="K34" s="80">
        <v>1133.08</v>
      </c>
      <c r="L34" s="80">
        <v>46</v>
      </c>
      <c r="M34" s="80">
        <v>706.26</v>
      </c>
      <c r="N34" s="80">
        <v>20</v>
      </c>
      <c r="O34" s="81">
        <v>537.76</v>
      </c>
      <c r="P34" s="80">
        <v>42</v>
      </c>
      <c r="Q34" s="81">
        <v>817.55</v>
      </c>
      <c r="R34" s="80">
        <v>97</v>
      </c>
      <c r="S34" s="81">
        <v>2242.61</v>
      </c>
      <c r="T34" s="80">
        <v>63</v>
      </c>
      <c r="U34" s="81">
        <v>1292.8599999999999</v>
      </c>
      <c r="V34" s="80">
        <v>43</v>
      </c>
      <c r="W34" s="81">
        <v>865.75</v>
      </c>
      <c r="X34" s="80">
        <v>51</v>
      </c>
      <c r="Y34" s="81">
        <v>2494.25</v>
      </c>
      <c r="Z34" s="26">
        <f>B34+D34+F34+H34+J34+L34+N34+P34+R34+T34+V34+X34</f>
        <v>656</v>
      </c>
      <c r="AA34" s="59">
        <f>C34+E34+G34+I34+K34+M34+O34+Q34+S34+U34+W34+Y34</f>
        <v>21549.329999999998</v>
      </c>
    </row>
    <row r="35" spans="1:31" s="15" customFormat="1" ht="13.8" thickBot="1" x14ac:dyDescent="0.3">
      <c r="A35" s="40" t="s">
        <v>88</v>
      </c>
      <c r="B35" s="37">
        <f t="shared" ref="B35:M35" si="5">B33+B34</f>
        <v>174</v>
      </c>
      <c r="C35" s="60">
        <f t="shared" si="5"/>
        <v>7324.24</v>
      </c>
      <c r="D35" s="37">
        <f t="shared" si="5"/>
        <v>117</v>
      </c>
      <c r="E35" s="60">
        <f t="shared" si="5"/>
        <v>6695.5499999999993</v>
      </c>
      <c r="F35" s="37">
        <f t="shared" si="5"/>
        <v>174</v>
      </c>
      <c r="G35" s="60">
        <f t="shared" si="5"/>
        <v>5541.66</v>
      </c>
      <c r="H35" s="37">
        <f t="shared" si="5"/>
        <v>161</v>
      </c>
      <c r="I35" s="60">
        <f t="shared" si="5"/>
        <v>7224.07</v>
      </c>
      <c r="J35" s="37">
        <f t="shared" si="5"/>
        <v>183</v>
      </c>
      <c r="K35" s="60">
        <f t="shared" si="5"/>
        <v>6041.99</v>
      </c>
      <c r="L35" s="37">
        <f t="shared" si="5"/>
        <v>157</v>
      </c>
      <c r="M35" s="60">
        <f t="shared" si="5"/>
        <v>4026.99</v>
      </c>
      <c r="N35" s="37">
        <f t="shared" ref="N35:AA35" si="6">SUM(N33:N34)</f>
        <v>87</v>
      </c>
      <c r="O35" s="60">
        <f t="shared" si="6"/>
        <v>2413.44</v>
      </c>
      <c r="P35" s="37">
        <f t="shared" si="6"/>
        <v>136</v>
      </c>
      <c r="Q35" s="60">
        <f t="shared" si="6"/>
        <v>3794.26</v>
      </c>
      <c r="R35" s="37">
        <f t="shared" si="6"/>
        <v>153</v>
      </c>
      <c r="S35" s="60">
        <f t="shared" si="6"/>
        <v>4106.4799999999996</v>
      </c>
      <c r="T35" s="37">
        <f t="shared" si="6"/>
        <v>197</v>
      </c>
      <c r="U35" s="60">
        <f t="shared" si="6"/>
        <v>6148.11</v>
      </c>
      <c r="V35" s="37">
        <f t="shared" si="6"/>
        <v>125</v>
      </c>
      <c r="W35" s="60">
        <f t="shared" si="6"/>
        <v>3989.11</v>
      </c>
      <c r="X35" s="37">
        <f t="shared" si="6"/>
        <v>95</v>
      </c>
      <c r="Y35" s="60">
        <f t="shared" si="6"/>
        <v>4516.1900000000005</v>
      </c>
      <c r="Z35" s="28">
        <f t="shared" si="6"/>
        <v>1759</v>
      </c>
      <c r="AA35" s="29">
        <f t="shared" si="6"/>
        <v>61822.09</v>
      </c>
    </row>
    <row r="36" spans="1:31" ht="13.8" thickTop="1" x14ac:dyDescent="0.25">
      <c r="A36" s="1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31" s="40" customFormat="1" ht="26.4" x14ac:dyDescent="0.25">
      <c r="A37" s="99" t="s">
        <v>73</v>
      </c>
      <c r="B37" s="143"/>
      <c r="C37" s="144">
        <f>C16+C25+C35-C9</f>
        <v>22488.27</v>
      </c>
      <c r="D37" s="143"/>
      <c r="E37" s="144">
        <f>E16+E25+E35-E9</f>
        <v>13239.2</v>
      </c>
      <c r="F37" s="143"/>
      <c r="G37" s="144">
        <f>G16+G25+G35-G9</f>
        <v>14364.44</v>
      </c>
      <c r="H37" s="143"/>
      <c r="I37" s="144">
        <f>I16+I25+I35-I9</f>
        <v>14492.79</v>
      </c>
      <c r="J37" s="143"/>
      <c r="K37" s="144">
        <f>K16+K25+K35-K9</f>
        <v>9960.4699999999993</v>
      </c>
      <c r="L37" s="143"/>
      <c r="M37" s="144">
        <f>M16+M25+M35-M9</f>
        <v>10271.75</v>
      </c>
      <c r="N37" s="143"/>
      <c r="O37" s="144">
        <f>O16+O25+O35-O9</f>
        <v>16898.189999999999</v>
      </c>
      <c r="P37" s="143"/>
      <c r="Q37" s="144">
        <f>Q16+Q25+Q35-Q9</f>
        <v>15999.21</v>
      </c>
      <c r="R37" s="143"/>
      <c r="S37" s="144">
        <f>S16+S25+S35-S9</f>
        <v>13859.469999999998</v>
      </c>
      <c r="T37" s="143"/>
      <c r="U37" s="144">
        <f>U16+U25+U35-U9</f>
        <v>11747.970000000001</v>
      </c>
      <c r="V37" s="143"/>
      <c r="W37" s="144">
        <f>W16+W25+W35-W9</f>
        <v>10322.030000000001</v>
      </c>
      <c r="X37" s="143"/>
      <c r="Y37" s="144">
        <f>Y16+Y25+Y35-Y9</f>
        <v>11086.25</v>
      </c>
      <c r="Z37" s="143"/>
      <c r="AA37" s="144">
        <f>AA16+AA25+AA35-AA9</f>
        <v>164730.04</v>
      </c>
      <c r="AE37" s="41"/>
    </row>
    <row r="38" spans="1:31" x14ac:dyDescent="0.25">
      <c r="A38" s="10"/>
      <c r="B38" s="9"/>
      <c r="C38" s="9"/>
      <c r="D38" s="9"/>
      <c r="E38" s="9"/>
      <c r="F38" s="9"/>
      <c r="G38" s="9"/>
      <c r="H38" s="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31" ht="23.4" x14ac:dyDescent="0.25">
      <c r="A39" s="139" t="s">
        <v>94</v>
      </c>
    </row>
    <row r="40" spans="1:31" ht="24" x14ac:dyDescent="0.25">
      <c r="A40" s="140" t="s">
        <v>95</v>
      </c>
    </row>
  </sheetData>
  <mergeCells count="13">
    <mergeCell ref="L3:M3"/>
    <mergeCell ref="B3:C3"/>
    <mergeCell ref="D3:E3"/>
    <mergeCell ref="F3:G3"/>
    <mergeCell ref="H3:I3"/>
    <mergeCell ref="J3:K3"/>
    <mergeCell ref="N3:O3"/>
    <mergeCell ref="P3:Q3"/>
    <mergeCell ref="Z3:AA3"/>
    <mergeCell ref="R3:S3"/>
    <mergeCell ref="T3:U3"/>
    <mergeCell ref="V3:W3"/>
    <mergeCell ref="X3:Y3"/>
  </mergeCells>
  <phoneticPr fontId="4" type="noConversion"/>
  <pageMargins left="0.18" right="0.2" top="0.51" bottom="0.86" header="0.5" footer="0.5"/>
  <pageSetup scale="54" orientation="landscape" r:id="rId1"/>
  <headerFooter alignWithMargins="0">
    <oddFooter>&amp;L&amp;8&amp;Z&amp;F&amp;R&amp;8Prepared by Danielle Meier
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E40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50.33203125" customWidth="1"/>
    <col min="2" max="2" width="5.88671875" style="1" customWidth="1"/>
    <col min="3" max="3" width="9.6640625" style="1" customWidth="1"/>
    <col min="4" max="4" width="5.88671875" style="1" customWidth="1"/>
    <col min="5" max="5" width="9.6640625" style="1" customWidth="1"/>
    <col min="6" max="6" width="5.88671875" style="1" customWidth="1"/>
    <col min="7" max="7" width="9.6640625" style="1" customWidth="1"/>
    <col min="8" max="8" width="6.33203125" style="1" customWidth="1"/>
    <col min="9" max="9" width="8.109375" style="1" customWidth="1"/>
    <col min="10" max="10" width="6.33203125" style="1" customWidth="1"/>
    <col min="11" max="11" width="8.109375" style="1" customWidth="1"/>
    <col min="12" max="12" width="6.33203125" style="1" customWidth="1"/>
    <col min="13" max="13" width="8.109375" style="1" customWidth="1"/>
    <col min="14" max="14" width="6.33203125" style="1" customWidth="1"/>
    <col min="15" max="15" width="8.109375" style="1" customWidth="1"/>
    <col min="16" max="16" width="6.33203125" style="1" customWidth="1"/>
    <col min="17" max="17" width="8.109375" style="1" customWidth="1"/>
    <col min="18" max="18" width="6.33203125" style="1" customWidth="1"/>
    <col min="19" max="19" width="8.109375" style="1" customWidth="1"/>
    <col min="20" max="20" width="6.33203125" style="1" customWidth="1"/>
    <col min="21" max="21" width="9.109375" style="1" customWidth="1"/>
    <col min="22" max="22" width="6.33203125" style="1" customWidth="1"/>
    <col min="23" max="23" width="8.109375" style="1" customWidth="1"/>
    <col min="24" max="24" width="7" style="1" customWidth="1"/>
    <col min="25" max="25" width="8.109375" style="1" customWidth="1"/>
    <col min="26" max="26" width="6.44140625" style="2" customWidth="1"/>
    <col min="27" max="27" width="11.109375" style="2" customWidth="1"/>
    <col min="28" max="194" width="8.88671875" customWidth="1"/>
  </cols>
  <sheetData>
    <row r="1" spans="1:27" x14ac:dyDescent="0.25">
      <c r="A1" t="s">
        <v>67</v>
      </c>
    </row>
    <row r="2" spans="1:27" x14ac:dyDescent="0.25">
      <c r="A2" t="s">
        <v>28</v>
      </c>
    </row>
    <row r="3" spans="1:27" s="19" customFormat="1" x14ac:dyDescent="0.25">
      <c r="B3" s="148" t="s">
        <v>0</v>
      </c>
      <c r="C3" s="148"/>
      <c r="D3" s="148" t="s">
        <v>1</v>
      </c>
      <c r="E3" s="148"/>
      <c r="F3" s="148" t="s">
        <v>2</v>
      </c>
      <c r="G3" s="148"/>
      <c r="H3" s="148" t="s">
        <v>3</v>
      </c>
      <c r="I3" s="148"/>
      <c r="J3" s="148" t="s">
        <v>4</v>
      </c>
      <c r="K3" s="148"/>
      <c r="L3" s="148" t="s">
        <v>5</v>
      </c>
      <c r="M3" s="148"/>
      <c r="N3" s="148" t="s">
        <v>6</v>
      </c>
      <c r="O3" s="148"/>
      <c r="P3" s="148" t="s">
        <v>7</v>
      </c>
      <c r="Q3" s="148"/>
      <c r="R3" s="148" t="s">
        <v>8</v>
      </c>
      <c r="S3" s="148"/>
      <c r="T3" s="148" t="s">
        <v>9</v>
      </c>
      <c r="U3" s="148"/>
      <c r="V3" s="148" t="s">
        <v>10</v>
      </c>
      <c r="W3" s="148"/>
      <c r="X3" s="148" t="s">
        <v>11</v>
      </c>
      <c r="Y3" s="148"/>
      <c r="Z3" s="149" t="s">
        <v>12</v>
      </c>
      <c r="AA3" s="149"/>
    </row>
    <row r="4" spans="1:27" x14ac:dyDescent="0.25">
      <c r="B4" s="22" t="s">
        <v>13</v>
      </c>
      <c r="C4" s="22" t="s">
        <v>14</v>
      </c>
      <c r="D4" s="22" t="s">
        <v>13</v>
      </c>
      <c r="E4" s="22" t="s">
        <v>14</v>
      </c>
      <c r="F4" s="22" t="s">
        <v>13</v>
      </c>
      <c r="G4" s="22" t="s">
        <v>14</v>
      </c>
      <c r="H4" s="22" t="s">
        <v>13</v>
      </c>
      <c r="I4" s="22" t="s">
        <v>14</v>
      </c>
      <c r="J4" s="22" t="s">
        <v>13</v>
      </c>
      <c r="K4" s="22" t="s">
        <v>14</v>
      </c>
      <c r="L4" s="22" t="s">
        <v>13</v>
      </c>
      <c r="M4" s="22" t="s">
        <v>14</v>
      </c>
      <c r="N4" s="22" t="s">
        <v>13</v>
      </c>
      <c r="O4" s="22" t="s">
        <v>14</v>
      </c>
      <c r="P4" s="22" t="s">
        <v>13</v>
      </c>
      <c r="Q4" s="22" t="s">
        <v>14</v>
      </c>
      <c r="R4" s="22" t="s">
        <v>13</v>
      </c>
      <c r="S4" s="22" t="s">
        <v>14</v>
      </c>
      <c r="T4" s="22" t="s">
        <v>13</v>
      </c>
      <c r="U4" s="22" t="s">
        <v>14</v>
      </c>
      <c r="V4" s="22" t="s">
        <v>13</v>
      </c>
      <c r="W4" s="22" t="s">
        <v>14</v>
      </c>
      <c r="X4" s="22" t="s">
        <v>13</v>
      </c>
      <c r="Y4" s="22" t="s">
        <v>14</v>
      </c>
      <c r="Z4" s="38" t="s">
        <v>13</v>
      </c>
      <c r="AA4" s="38" t="s">
        <v>14</v>
      </c>
    </row>
    <row r="5" spans="1:27" x14ac:dyDescent="0.25">
      <c r="A5" s="13" t="s">
        <v>32</v>
      </c>
      <c r="Z5" s="24"/>
      <c r="AA5" s="24"/>
    </row>
    <row r="6" spans="1:27" ht="13.8" thickBot="1" x14ac:dyDescent="0.3">
      <c r="A6" s="21" t="s">
        <v>34</v>
      </c>
      <c r="B6" s="74">
        <v>192</v>
      </c>
      <c r="D6" s="74">
        <v>205</v>
      </c>
      <c r="F6" s="74">
        <v>184</v>
      </c>
      <c r="H6" s="74">
        <v>163</v>
      </c>
      <c r="J6" s="74">
        <v>105</v>
      </c>
      <c r="L6" s="74">
        <v>108</v>
      </c>
      <c r="N6" s="74">
        <v>116</v>
      </c>
      <c r="P6" s="74">
        <v>128</v>
      </c>
      <c r="R6" s="74">
        <v>146</v>
      </c>
      <c r="T6" s="74">
        <v>157</v>
      </c>
      <c r="V6" s="76">
        <v>140</v>
      </c>
      <c r="X6" s="74">
        <v>119</v>
      </c>
      <c r="Z6" s="25">
        <f>B6+D6+F6+H6+J6+L6+N6+P6+R6+T6+V6+X6</f>
        <v>1763</v>
      </c>
      <c r="AA6" s="24"/>
    </row>
    <row r="7" spans="1:27" ht="13.8" thickTop="1" x14ac:dyDescent="0.25">
      <c r="A7" s="100" t="s">
        <v>74</v>
      </c>
      <c r="C7" s="75">
        <v>1798.3</v>
      </c>
      <c r="E7" s="75">
        <v>1912.73</v>
      </c>
      <c r="G7" s="75">
        <v>1705.88</v>
      </c>
      <c r="I7" s="75">
        <v>1533.96</v>
      </c>
      <c r="K7" s="75">
        <v>1032.71</v>
      </c>
      <c r="M7" s="75">
        <v>974.3</v>
      </c>
      <c r="O7" s="75">
        <v>1118.07</v>
      </c>
      <c r="Q7" s="75">
        <v>1295.54</v>
      </c>
      <c r="S7" s="75">
        <v>1397.28</v>
      </c>
      <c r="U7" s="75">
        <v>1436.58</v>
      </c>
      <c r="W7" s="75">
        <v>1331.75</v>
      </c>
      <c r="Y7" s="75">
        <v>1132.5999999999999</v>
      </c>
      <c r="Z7" s="24"/>
      <c r="AA7" s="26">
        <f>C7+E7+G7+I7+K7+M7+O7+Q7+S7+U7+W7+Y7</f>
        <v>16669.699999999997</v>
      </c>
    </row>
    <row r="8" spans="1:27" x14ac:dyDescent="0.25">
      <c r="A8" s="45" t="s">
        <v>84</v>
      </c>
      <c r="C8" s="76">
        <v>192</v>
      </c>
      <c r="E8" s="76">
        <v>205</v>
      </c>
      <c r="G8" s="76">
        <v>184</v>
      </c>
      <c r="I8" s="76">
        <v>163</v>
      </c>
      <c r="K8" s="76">
        <v>105</v>
      </c>
      <c r="M8" s="76">
        <v>108</v>
      </c>
      <c r="O8" s="76">
        <v>116</v>
      </c>
      <c r="Q8" s="76">
        <v>128</v>
      </c>
      <c r="S8" s="76">
        <v>146</v>
      </c>
      <c r="U8" s="76">
        <v>157</v>
      </c>
      <c r="W8" s="76">
        <v>140</v>
      </c>
      <c r="Y8" s="76">
        <v>119</v>
      </c>
      <c r="Z8" s="24"/>
      <c r="AA8" s="27">
        <f>C8+E8+G8+I8+K8+M8+O8+Q8+S8+U8+W8+Y8</f>
        <v>1763</v>
      </c>
    </row>
    <row r="9" spans="1:27" ht="13.8" thickBot="1" x14ac:dyDescent="0.3">
      <c r="A9" s="23" t="s">
        <v>35</v>
      </c>
      <c r="B9" s="5"/>
      <c r="C9" s="33">
        <f>SUM(C7:C8)</f>
        <v>1990.3</v>
      </c>
      <c r="D9" s="5"/>
      <c r="E9" s="33">
        <f>SUM(E7:E8)</f>
        <v>2117.73</v>
      </c>
      <c r="F9" s="5"/>
      <c r="G9" s="33">
        <f>SUM(G7:G8)</f>
        <v>1889.88</v>
      </c>
      <c r="H9" s="5"/>
      <c r="I9" s="33">
        <f>SUM(I7:I8)</f>
        <v>1696.96</v>
      </c>
      <c r="J9" s="5"/>
      <c r="K9" s="33">
        <f>SUM(K7:K8)</f>
        <v>1137.71</v>
      </c>
      <c r="L9" s="5"/>
      <c r="M9" s="33">
        <f>SUM(M7:M8)</f>
        <v>1082.3</v>
      </c>
      <c r="N9" s="5"/>
      <c r="O9" s="33">
        <f>SUM(O7:O8)</f>
        <v>1234.07</v>
      </c>
      <c r="P9" s="5"/>
      <c r="Q9" s="33">
        <f>SUM(Q7:Q8)</f>
        <v>1423.54</v>
      </c>
      <c r="R9" s="5"/>
      <c r="S9" s="33">
        <f>SUM(S7:S8)</f>
        <v>1543.28</v>
      </c>
      <c r="T9" s="5"/>
      <c r="U9" s="33">
        <f>SUM(U7:U8)</f>
        <v>1593.58</v>
      </c>
      <c r="V9" s="5"/>
      <c r="W9" s="33">
        <f>SUM(W7:W8)</f>
        <v>1471.75</v>
      </c>
      <c r="X9" s="5"/>
      <c r="Y9" s="33">
        <f>SUM(Y7:Y8)</f>
        <v>1251.5999999999999</v>
      </c>
      <c r="Z9" s="25"/>
      <c r="AA9" s="31">
        <f>SUM(AA7:AA8)</f>
        <v>18432.699999999997</v>
      </c>
    </row>
    <row r="10" spans="1:27" ht="13.8" thickTop="1" x14ac:dyDescent="0.25">
      <c r="Z10" s="24"/>
      <c r="AA10" s="24"/>
    </row>
    <row r="11" spans="1:27" x14ac:dyDescent="0.25">
      <c r="A11" s="23" t="s">
        <v>57</v>
      </c>
      <c r="Z11" s="24"/>
      <c r="AA11" s="24"/>
    </row>
    <row r="12" spans="1:27" x14ac:dyDescent="0.25">
      <c r="A12" s="20" t="s">
        <v>75</v>
      </c>
      <c r="B12" s="78">
        <v>111</v>
      </c>
      <c r="C12" s="78">
        <v>2467.5100000000002</v>
      </c>
      <c r="D12" s="78">
        <v>105</v>
      </c>
      <c r="E12" s="78">
        <v>2573</v>
      </c>
      <c r="F12" s="78">
        <v>105</v>
      </c>
      <c r="G12" s="78">
        <v>2234.63</v>
      </c>
      <c r="H12" s="78">
        <v>81</v>
      </c>
      <c r="I12" s="78">
        <v>1592.12</v>
      </c>
      <c r="J12" s="78">
        <v>58</v>
      </c>
      <c r="K12" s="78">
        <v>1302.08</v>
      </c>
      <c r="L12" s="78">
        <v>64</v>
      </c>
      <c r="M12" s="78">
        <v>1339.03</v>
      </c>
      <c r="N12" s="78">
        <v>79</v>
      </c>
      <c r="O12" s="78">
        <v>1516.47</v>
      </c>
      <c r="P12" s="78">
        <v>72</v>
      </c>
      <c r="Q12" s="78">
        <v>1544.7</v>
      </c>
      <c r="R12" s="78">
        <v>93</v>
      </c>
      <c r="S12" s="78">
        <v>1718.06</v>
      </c>
      <c r="T12" s="78">
        <v>98</v>
      </c>
      <c r="U12" s="78">
        <v>1821.82</v>
      </c>
      <c r="V12" s="78">
        <v>86</v>
      </c>
      <c r="W12" s="78">
        <v>1822.02</v>
      </c>
      <c r="X12" s="78">
        <v>69</v>
      </c>
      <c r="Y12" s="78">
        <v>1294.96</v>
      </c>
      <c r="Z12" s="26">
        <f t="shared" ref="Z12:AA15" si="0">B12+D12+F12+H12+J12+L12+N12+P12+R12+T12+V12+X12</f>
        <v>1021</v>
      </c>
      <c r="AA12" s="26">
        <f t="shared" si="0"/>
        <v>21226.400000000001</v>
      </c>
    </row>
    <row r="13" spans="1:27" x14ac:dyDescent="0.25">
      <c r="A13" s="20" t="s">
        <v>76</v>
      </c>
      <c r="B13" s="78">
        <v>3</v>
      </c>
      <c r="C13" s="78">
        <v>82.49</v>
      </c>
      <c r="D13" s="78">
        <v>6</v>
      </c>
      <c r="E13" s="78">
        <v>188.73</v>
      </c>
      <c r="F13" s="78">
        <v>2</v>
      </c>
      <c r="G13" s="78">
        <v>24</v>
      </c>
      <c r="H13" s="78">
        <v>2</v>
      </c>
      <c r="I13" s="78">
        <v>40.99</v>
      </c>
      <c r="J13" s="78">
        <v>1</v>
      </c>
      <c r="K13" s="78">
        <v>8.1999999999999993</v>
      </c>
      <c r="L13" s="78"/>
      <c r="M13" s="78"/>
      <c r="N13" s="78"/>
      <c r="O13" s="78"/>
      <c r="P13" s="78">
        <v>3</v>
      </c>
      <c r="Q13" s="78">
        <v>36.07</v>
      </c>
      <c r="R13" s="78">
        <v>2</v>
      </c>
      <c r="S13" s="78">
        <v>16.07</v>
      </c>
      <c r="T13" s="78"/>
      <c r="U13" s="78"/>
      <c r="V13" s="78">
        <v>1</v>
      </c>
      <c r="W13" s="78">
        <v>35.07</v>
      </c>
      <c r="X13" s="78">
        <v>2</v>
      </c>
      <c r="Y13" s="78">
        <v>64.650000000000006</v>
      </c>
      <c r="Z13" s="26">
        <f t="shared" si="0"/>
        <v>22</v>
      </c>
      <c r="AA13" s="26">
        <f t="shared" si="0"/>
        <v>496.27</v>
      </c>
    </row>
    <row r="14" spans="1:27" x14ac:dyDescent="0.25">
      <c r="A14" s="45" t="s">
        <v>77</v>
      </c>
      <c r="B14" s="78">
        <v>15</v>
      </c>
      <c r="C14" s="78">
        <v>1334</v>
      </c>
      <c r="D14" s="78">
        <v>26</v>
      </c>
      <c r="E14" s="78">
        <v>3879</v>
      </c>
      <c r="F14" s="78">
        <v>21</v>
      </c>
      <c r="G14" s="78">
        <v>2909</v>
      </c>
      <c r="H14" s="78">
        <v>17</v>
      </c>
      <c r="I14" s="78">
        <v>2127</v>
      </c>
      <c r="J14" s="78">
        <v>5</v>
      </c>
      <c r="K14" s="78">
        <v>490</v>
      </c>
      <c r="L14" s="78">
        <v>13</v>
      </c>
      <c r="M14" s="78">
        <v>1536.2</v>
      </c>
      <c r="N14" s="78">
        <v>6</v>
      </c>
      <c r="O14" s="78">
        <v>428</v>
      </c>
      <c r="P14" s="78">
        <v>16</v>
      </c>
      <c r="Q14" s="78">
        <v>1423</v>
      </c>
      <c r="R14" s="78">
        <v>11</v>
      </c>
      <c r="S14" s="78">
        <v>1685</v>
      </c>
      <c r="T14" s="78">
        <v>20</v>
      </c>
      <c r="U14" s="78">
        <v>2843.2</v>
      </c>
      <c r="V14" s="78">
        <v>22</v>
      </c>
      <c r="W14" s="78">
        <v>2102</v>
      </c>
      <c r="X14" s="78">
        <v>14</v>
      </c>
      <c r="Y14" s="78">
        <v>1815</v>
      </c>
      <c r="Z14" s="26">
        <f t="shared" si="0"/>
        <v>186</v>
      </c>
      <c r="AA14" s="26">
        <f t="shared" si="0"/>
        <v>22571.4</v>
      </c>
    </row>
    <row r="15" spans="1:27" s="19" customFormat="1" x14ac:dyDescent="0.25">
      <c r="A15" s="45" t="s">
        <v>78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>
        <v>2</v>
      </c>
      <c r="Q15" s="79">
        <v>4</v>
      </c>
      <c r="R15" s="79">
        <v>1</v>
      </c>
      <c r="S15" s="79">
        <v>110</v>
      </c>
      <c r="T15" s="79"/>
      <c r="U15" s="79"/>
      <c r="V15" s="79">
        <v>1</v>
      </c>
      <c r="W15" s="79">
        <v>110</v>
      </c>
      <c r="X15" s="79">
        <v>1</v>
      </c>
      <c r="Y15" s="79">
        <v>2</v>
      </c>
      <c r="Z15" s="26">
        <f t="shared" si="0"/>
        <v>5</v>
      </c>
      <c r="AA15" s="26">
        <f t="shared" si="0"/>
        <v>226</v>
      </c>
    </row>
    <row r="16" spans="1:27" ht="13.8" thickBot="1" x14ac:dyDescent="0.3">
      <c r="A16" s="103" t="s">
        <v>72</v>
      </c>
      <c r="B16" s="17">
        <f t="shared" ref="B16:AA16" si="1">SUM(B12:B15)</f>
        <v>129</v>
      </c>
      <c r="C16" s="33">
        <f t="shared" si="1"/>
        <v>3884</v>
      </c>
      <c r="D16" s="17">
        <f t="shared" si="1"/>
        <v>137</v>
      </c>
      <c r="E16" s="33">
        <f t="shared" si="1"/>
        <v>6640.73</v>
      </c>
      <c r="F16" s="17">
        <f t="shared" si="1"/>
        <v>128</v>
      </c>
      <c r="G16" s="33">
        <f t="shared" si="1"/>
        <v>5167.63</v>
      </c>
      <c r="H16" s="17">
        <f t="shared" si="1"/>
        <v>100</v>
      </c>
      <c r="I16" s="33">
        <f t="shared" si="1"/>
        <v>3760.1099999999997</v>
      </c>
      <c r="J16" s="17">
        <f t="shared" si="1"/>
        <v>64</v>
      </c>
      <c r="K16" s="33">
        <f t="shared" si="1"/>
        <v>1800.28</v>
      </c>
      <c r="L16" s="17">
        <f t="shared" si="1"/>
        <v>77</v>
      </c>
      <c r="M16" s="33">
        <f t="shared" si="1"/>
        <v>2875.23</v>
      </c>
      <c r="N16" s="17">
        <f t="shared" si="1"/>
        <v>85</v>
      </c>
      <c r="O16" s="33">
        <f t="shared" si="1"/>
        <v>1944.47</v>
      </c>
      <c r="P16" s="17">
        <f t="shared" si="1"/>
        <v>93</v>
      </c>
      <c r="Q16" s="33">
        <f t="shared" si="1"/>
        <v>3007.77</v>
      </c>
      <c r="R16" s="17">
        <f t="shared" si="1"/>
        <v>107</v>
      </c>
      <c r="S16" s="33">
        <f t="shared" si="1"/>
        <v>3529.13</v>
      </c>
      <c r="T16" s="17">
        <f t="shared" si="1"/>
        <v>118</v>
      </c>
      <c r="U16" s="33">
        <f t="shared" si="1"/>
        <v>4665.0199999999995</v>
      </c>
      <c r="V16" s="17">
        <f t="shared" si="1"/>
        <v>110</v>
      </c>
      <c r="W16" s="33">
        <f t="shared" si="1"/>
        <v>4069.09</v>
      </c>
      <c r="X16" s="17">
        <f t="shared" si="1"/>
        <v>86</v>
      </c>
      <c r="Y16" s="33">
        <f t="shared" si="1"/>
        <v>3176.61</v>
      </c>
      <c r="Z16" s="28">
        <f t="shared" si="1"/>
        <v>1234</v>
      </c>
      <c r="AA16" s="29">
        <f t="shared" si="1"/>
        <v>44520.070000000007</v>
      </c>
    </row>
    <row r="17" spans="1:29" ht="13.8" thickTop="1" x14ac:dyDescent="0.25">
      <c r="Z17" s="24"/>
      <c r="AA17" s="24"/>
    </row>
    <row r="18" spans="1:29" x14ac:dyDescent="0.25">
      <c r="A18" s="23" t="s">
        <v>91</v>
      </c>
      <c r="Z18" s="24"/>
      <c r="AA18" s="24"/>
    </row>
    <row r="19" spans="1:29" x14ac:dyDescent="0.25">
      <c r="A19" s="45" t="s">
        <v>79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26">
        <f t="shared" ref="Z19:AA24" si="2">B19+D19+F19+H19+J19+L19+N19+P19+R19+T19+V19+X19</f>
        <v>0</v>
      </c>
      <c r="AA19" s="26">
        <f t="shared" si="2"/>
        <v>0</v>
      </c>
    </row>
    <row r="20" spans="1:29" x14ac:dyDescent="0.25">
      <c r="A20" s="45" t="s">
        <v>80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>
        <v>1</v>
      </c>
      <c r="S20" s="78">
        <v>246.9</v>
      </c>
      <c r="T20" s="78"/>
      <c r="U20" s="78"/>
      <c r="V20" s="78"/>
      <c r="W20" s="78"/>
      <c r="X20" s="78"/>
      <c r="Y20" s="78"/>
      <c r="Z20" s="26">
        <f t="shared" si="2"/>
        <v>1</v>
      </c>
      <c r="AA20" s="26">
        <f t="shared" si="2"/>
        <v>246.9</v>
      </c>
    </row>
    <row r="21" spans="1:29" x14ac:dyDescent="0.25">
      <c r="A21" s="45" t="s">
        <v>81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26">
        <f t="shared" si="2"/>
        <v>0</v>
      </c>
      <c r="AA21" s="26">
        <f t="shared" si="2"/>
        <v>0</v>
      </c>
    </row>
    <row r="22" spans="1:29" x14ac:dyDescent="0.25">
      <c r="A22" s="45" t="s">
        <v>82</v>
      </c>
      <c r="B22" s="80">
        <v>3</v>
      </c>
      <c r="C22" s="80">
        <v>1126.0999999999999</v>
      </c>
      <c r="D22" s="80">
        <v>11</v>
      </c>
      <c r="E22" s="80">
        <v>4596.96</v>
      </c>
      <c r="F22" s="80">
        <v>4</v>
      </c>
      <c r="G22" s="80">
        <v>1225.42</v>
      </c>
      <c r="H22" s="80">
        <v>3</v>
      </c>
      <c r="I22" s="80">
        <v>2557.1999999999998</v>
      </c>
      <c r="J22" s="80">
        <v>4</v>
      </c>
      <c r="K22" s="80">
        <v>1541.25</v>
      </c>
      <c r="L22" s="80">
        <v>1</v>
      </c>
      <c r="M22" s="80">
        <v>349.8</v>
      </c>
      <c r="N22" s="80">
        <v>8</v>
      </c>
      <c r="O22" s="80">
        <v>4317</v>
      </c>
      <c r="P22" s="80">
        <v>6</v>
      </c>
      <c r="Q22" s="80">
        <v>2919.8</v>
      </c>
      <c r="R22" s="80">
        <v>4</v>
      </c>
      <c r="S22" s="80">
        <v>1989.76</v>
      </c>
      <c r="T22" s="80">
        <v>2</v>
      </c>
      <c r="U22" s="80">
        <v>922.5</v>
      </c>
      <c r="V22" s="80">
        <v>3</v>
      </c>
      <c r="W22" s="80">
        <v>1570.3</v>
      </c>
      <c r="X22" s="80">
        <v>6</v>
      </c>
      <c r="Y22" s="80">
        <v>2180.02</v>
      </c>
      <c r="Z22" s="26">
        <f t="shared" si="2"/>
        <v>55</v>
      </c>
      <c r="AA22" s="26">
        <f t="shared" si="2"/>
        <v>25296.109999999997</v>
      </c>
    </row>
    <row r="23" spans="1:29" x14ac:dyDescent="0.25">
      <c r="A23" s="45" t="s">
        <v>83</v>
      </c>
      <c r="B23" s="80"/>
      <c r="C23" s="80"/>
      <c r="D23" s="80"/>
      <c r="E23" s="80"/>
      <c r="F23" s="80">
        <v>1</v>
      </c>
      <c r="G23" s="80">
        <v>375.92</v>
      </c>
      <c r="H23" s="80"/>
      <c r="I23" s="80"/>
      <c r="J23" s="80">
        <v>1</v>
      </c>
      <c r="K23" s="80">
        <v>283.11</v>
      </c>
      <c r="L23" s="80">
        <v>1</v>
      </c>
      <c r="M23" s="80">
        <v>302.5</v>
      </c>
      <c r="N23" s="80">
        <v>2</v>
      </c>
      <c r="O23" s="80">
        <v>640.6</v>
      </c>
      <c r="P23" s="80">
        <v>4</v>
      </c>
      <c r="Q23" s="80">
        <v>1107.28</v>
      </c>
      <c r="R23" s="80">
        <v>2</v>
      </c>
      <c r="S23" s="80">
        <v>870.8</v>
      </c>
      <c r="T23" s="80">
        <v>2</v>
      </c>
      <c r="U23" s="80">
        <v>1199.28</v>
      </c>
      <c r="V23" s="80"/>
      <c r="W23" s="80"/>
      <c r="X23" s="80"/>
      <c r="Y23" s="80"/>
      <c r="Z23" s="26">
        <f t="shared" si="2"/>
        <v>13</v>
      </c>
      <c r="AA23" s="26">
        <f t="shared" si="2"/>
        <v>4779.49</v>
      </c>
    </row>
    <row r="24" spans="1:29" x14ac:dyDescent="0.25">
      <c r="A24" s="45" t="s">
        <v>66</v>
      </c>
      <c r="B24" s="79">
        <v>1</v>
      </c>
      <c r="C24" s="79">
        <v>848.47</v>
      </c>
      <c r="D24" s="79">
        <v>1</v>
      </c>
      <c r="E24" s="79">
        <v>848.47</v>
      </c>
      <c r="F24" s="79"/>
      <c r="G24" s="79"/>
      <c r="H24" s="79"/>
      <c r="I24" s="79"/>
      <c r="J24" s="78"/>
      <c r="K24" s="78"/>
      <c r="L24" s="78"/>
      <c r="M24" s="78"/>
      <c r="N24" s="78">
        <v>1</v>
      </c>
      <c r="O24" s="78">
        <v>497</v>
      </c>
      <c r="P24" s="78"/>
      <c r="Q24" s="78"/>
      <c r="R24" s="78"/>
      <c r="S24" s="78"/>
      <c r="T24" s="78">
        <v>1</v>
      </c>
      <c r="U24" s="78">
        <v>914</v>
      </c>
      <c r="V24" s="78"/>
      <c r="W24" s="78"/>
      <c r="X24" s="78"/>
      <c r="Y24" s="78"/>
      <c r="Z24" s="26">
        <f t="shared" si="2"/>
        <v>4</v>
      </c>
      <c r="AA24" s="26">
        <f t="shared" si="2"/>
        <v>3107.94</v>
      </c>
    </row>
    <row r="25" spans="1:29" ht="13.8" thickBot="1" x14ac:dyDescent="0.3">
      <c r="A25" s="23" t="s">
        <v>85</v>
      </c>
      <c r="B25" s="17">
        <f t="shared" ref="B25:AA25" si="3">SUM(B19:B24)</f>
        <v>4</v>
      </c>
      <c r="C25" s="33">
        <f t="shared" si="3"/>
        <v>1974.57</v>
      </c>
      <c r="D25" s="17">
        <f t="shared" si="3"/>
        <v>12</v>
      </c>
      <c r="E25" s="33">
        <f t="shared" si="3"/>
        <v>5445.43</v>
      </c>
      <c r="F25" s="17">
        <f t="shared" si="3"/>
        <v>5</v>
      </c>
      <c r="G25" s="33">
        <f t="shared" si="3"/>
        <v>1601.3400000000001</v>
      </c>
      <c r="H25" s="17">
        <f t="shared" si="3"/>
        <v>3</v>
      </c>
      <c r="I25" s="33">
        <f t="shared" si="3"/>
        <v>2557.1999999999998</v>
      </c>
      <c r="J25" s="36">
        <f t="shared" si="3"/>
        <v>5</v>
      </c>
      <c r="K25" s="43">
        <f t="shared" si="3"/>
        <v>1824.3600000000001</v>
      </c>
      <c r="L25" s="36">
        <f t="shared" si="3"/>
        <v>2</v>
      </c>
      <c r="M25" s="43">
        <f t="shared" si="3"/>
        <v>652.29999999999995</v>
      </c>
      <c r="N25" s="36">
        <f t="shared" si="3"/>
        <v>11</v>
      </c>
      <c r="O25" s="43">
        <f t="shared" si="3"/>
        <v>5454.6</v>
      </c>
      <c r="P25" s="36">
        <f t="shared" si="3"/>
        <v>10</v>
      </c>
      <c r="Q25" s="43">
        <f t="shared" si="3"/>
        <v>4027.08</v>
      </c>
      <c r="R25" s="36">
        <f t="shared" si="3"/>
        <v>7</v>
      </c>
      <c r="S25" s="43">
        <f t="shared" si="3"/>
        <v>3107.46</v>
      </c>
      <c r="T25" s="36">
        <f t="shared" si="3"/>
        <v>5</v>
      </c>
      <c r="U25" s="43">
        <f t="shared" si="3"/>
        <v>3035.7799999999997</v>
      </c>
      <c r="V25" s="36">
        <f t="shared" si="3"/>
        <v>3</v>
      </c>
      <c r="W25" s="43">
        <f t="shared" si="3"/>
        <v>1570.3</v>
      </c>
      <c r="X25" s="36">
        <f t="shared" si="3"/>
        <v>6</v>
      </c>
      <c r="Y25" s="43">
        <f t="shared" si="3"/>
        <v>2180.02</v>
      </c>
      <c r="Z25" s="28">
        <f t="shared" si="3"/>
        <v>73</v>
      </c>
      <c r="AA25" s="29">
        <f t="shared" si="3"/>
        <v>33430.44</v>
      </c>
    </row>
    <row r="26" spans="1:29" ht="13.8" thickTop="1" x14ac:dyDescent="0.25">
      <c r="A26" s="23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/>
      <c r="AA26" s="30"/>
    </row>
    <row r="27" spans="1:29" x14ac:dyDescent="0.25">
      <c r="A27" s="138" t="s">
        <v>92</v>
      </c>
      <c r="B27" s="35">
        <f t="shared" ref="B27:AA27" si="4">B16+B25</f>
        <v>133</v>
      </c>
      <c r="C27" s="44">
        <f t="shared" si="4"/>
        <v>5858.57</v>
      </c>
      <c r="D27" s="35">
        <f t="shared" si="4"/>
        <v>149</v>
      </c>
      <c r="E27" s="44">
        <f t="shared" si="4"/>
        <v>12086.16</v>
      </c>
      <c r="F27" s="35">
        <f t="shared" si="4"/>
        <v>133</v>
      </c>
      <c r="G27" s="44">
        <f t="shared" si="4"/>
        <v>6768.97</v>
      </c>
      <c r="H27" s="35">
        <f t="shared" si="4"/>
        <v>103</v>
      </c>
      <c r="I27" s="44">
        <f t="shared" si="4"/>
        <v>6317.3099999999995</v>
      </c>
      <c r="J27" s="35">
        <f t="shared" si="4"/>
        <v>69</v>
      </c>
      <c r="K27" s="44">
        <f t="shared" si="4"/>
        <v>3624.6400000000003</v>
      </c>
      <c r="L27" s="35">
        <f t="shared" si="4"/>
        <v>79</v>
      </c>
      <c r="M27" s="44">
        <f t="shared" si="4"/>
        <v>3527.5299999999997</v>
      </c>
      <c r="N27" s="35">
        <f t="shared" si="4"/>
        <v>96</v>
      </c>
      <c r="O27" s="44">
        <f t="shared" si="4"/>
        <v>7399.0700000000006</v>
      </c>
      <c r="P27" s="35">
        <f t="shared" si="4"/>
        <v>103</v>
      </c>
      <c r="Q27" s="44">
        <f t="shared" si="4"/>
        <v>7034.85</v>
      </c>
      <c r="R27" s="35">
        <f t="shared" si="4"/>
        <v>114</v>
      </c>
      <c r="S27" s="44">
        <f t="shared" si="4"/>
        <v>6636.59</v>
      </c>
      <c r="T27" s="35">
        <f t="shared" si="4"/>
        <v>123</v>
      </c>
      <c r="U27" s="44">
        <f t="shared" si="4"/>
        <v>7700.7999999999993</v>
      </c>
      <c r="V27" s="35">
        <f t="shared" si="4"/>
        <v>113</v>
      </c>
      <c r="W27" s="44">
        <f t="shared" si="4"/>
        <v>5639.39</v>
      </c>
      <c r="X27" s="35">
        <f t="shared" si="4"/>
        <v>92</v>
      </c>
      <c r="Y27" s="44">
        <f t="shared" si="4"/>
        <v>5356.63</v>
      </c>
      <c r="Z27" s="63">
        <f t="shared" si="4"/>
        <v>1307</v>
      </c>
      <c r="AA27" s="64">
        <f t="shared" si="4"/>
        <v>77950.510000000009</v>
      </c>
    </row>
    <row r="28" spans="1:29" x14ac:dyDescent="0.25">
      <c r="A28" s="23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4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63"/>
      <c r="AA28" s="64"/>
    </row>
    <row r="29" spans="1:29" ht="12.75" customHeight="1" x14ac:dyDescent="0.25">
      <c r="A29" s="23" t="s">
        <v>58</v>
      </c>
      <c r="B29" s="34"/>
      <c r="C29" s="77">
        <v>80108.03</v>
      </c>
      <c r="D29" s="34"/>
      <c r="E29" s="77">
        <v>92261.91</v>
      </c>
      <c r="F29" s="34"/>
      <c r="G29" s="77">
        <v>64791.17</v>
      </c>
      <c r="H29" s="34"/>
      <c r="I29" s="77">
        <v>58160.78</v>
      </c>
      <c r="J29" s="34"/>
      <c r="K29" s="77">
        <v>39620.81</v>
      </c>
      <c r="L29" s="34"/>
      <c r="M29" s="77">
        <v>38703.68</v>
      </c>
      <c r="N29" s="34"/>
      <c r="O29" s="77">
        <v>38861</v>
      </c>
      <c r="P29" s="34"/>
      <c r="Q29" s="77">
        <v>45446.01</v>
      </c>
      <c r="R29" s="34"/>
      <c r="S29" s="77">
        <v>48643.58</v>
      </c>
      <c r="T29" s="34"/>
      <c r="U29" s="77">
        <v>56929.22</v>
      </c>
      <c r="V29" s="34"/>
      <c r="W29" s="77">
        <v>56143.08</v>
      </c>
      <c r="X29" s="34"/>
      <c r="Y29" s="77">
        <v>42037.279999999999</v>
      </c>
      <c r="Z29" s="54"/>
      <c r="AA29" s="32">
        <f>C29+E29+G29+I29+K29+M29+O29+Q29+S29+U29+W29+Y29</f>
        <v>661706.55000000005</v>
      </c>
      <c r="AC29" s="56"/>
    </row>
    <row r="30" spans="1:29" s="9" customFormat="1" ht="12.75" customHeight="1" thickBot="1" x14ac:dyDescent="0.3">
      <c r="A30" s="45" t="s">
        <v>59</v>
      </c>
      <c r="B30" s="18"/>
      <c r="C30" s="57">
        <f>C27/C29</f>
        <v>7.3133367528823268E-2</v>
      </c>
      <c r="D30" s="18"/>
      <c r="E30" s="57">
        <f>E27/E29</f>
        <v>0.13099837191751179</v>
      </c>
      <c r="F30" s="18"/>
      <c r="G30" s="57">
        <f>G27/G29</f>
        <v>0.10447364972726994</v>
      </c>
      <c r="H30" s="18"/>
      <c r="I30" s="57">
        <f>I27/I29</f>
        <v>0.10861804122984595</v>
      </c>
      <c r="J30" s="18"/>
      <c r="K30" s="57">
        <f>K27/K29</f>
        <v>9.1483238227587985E-2</v>
      </c>
      <c r="L30" s="18"/>
      <c r="M30" s="57">
        <f>M27/M29</f>
        <v>9.1141979263987288E-2</v>
      </c>
      <c r="N30" s="18"/>
      <c r="O30" s="57">
        <f>O27/O29</f>
        <v>0.19039834281155915</v>
      </c>
      <c r="P30" s="18"/>
      <c r="Q30" s="57">
        <f>Q27/Q29</f>
        <v>0.15479576754923038</v>
      </c>
      <c r="R30" s="18"/>
      <c r="S30" s="57">
        <f>S27/S29</f>
        <v>0.13643300924808577</v>
      </c>
      <c r="T30" s="18"/>
      <c r="U30" s="57">
        <f>U27/U29</f>
        <v>0.13526972616171448</v>
      </c>
      <c r="V30" s="18"/>
      <c r="W30" s="57">
        <f>W27/W29</f>
        <v>0.10044675140729721</v>
      </c>
      <c r="X30" s="18"/>
      <c r="Y30" s="57">
        <f>Y27/Y29</f>
        <v>0.1274257040417458</v>
      </c>
      <c r="Z30" s="65"/>
      <c r="AA30" s="66">
        <f>AA27/AA29</f>
        <v>0.11780223423812262</v>
      </c>
    </row>
    <row r="31" spans="1:29" s="9" customFormat="1" ht="13.5" customHeight="1" thickTop="1" x14ac:dyDescent="0.25">
      <c r="A31" s="21"/>
      <c r="B31" s="2"/>
      <c r="C31" s="8"/>
      <c r="D31" s="2"/>
      <c r="E31" s="8"/>
      <c r="F31" s="2"/>
      <c r="G31" s="8"/>
      <c r="H31" s="2"/>
      <c r="I31" s="8"/>
      <c r="J31" s="2"/>
      <c r="K31" s="8"/>
      <c r="L31" s="2"/>
      <c r="M31" s="8"/>
      <c r="N31" s="2"/>
      <c r="O31" s="8"/>
      <c r="P31" s="2"/>
      <c r="Q31" s="8"/>
      <c r="R31" s="2"/>
      <c r="S31" s="8"/>
      <c r="T31" s="2"/>
      <c r="U31" s="8"/>
      <c r="V31" s="2"/>
      <c r="W31" s="8"/>
      <c r="X31" s="2"/>
      <c r="Y31" s="8"/>
      <c r="Z31" s="24"/>
      <c r="AA31" s="67"/>
    </row>
    <row r="32" spans="1:29" x14ac:dyDescent="0.25">
      <c r="A32" s="23" t="s">
        <v>56</v>
      </c>
      <c r="Z32" s="24"/>
      <c r="AA32" s="24"/>
    </row>
    <row r="33" spans="1:31" s="19" customFormat="1" x14ac:dyDescent="0.25">
      <c r="A33" s="45" t="s">
        <v>87</v>
      </c>
      <c r="B33" s="80">
        <v>72</v>
      </c>
      <c r="C33" s="80">
        <v>2699.43</v>
      </c>
      <c r="D33" s="80">
        <v>53</v>
      </c>
      <c r="E33" s="80">
        <v>2804.65</v>
      </c>
      <c r="F33" s="80">
        <v>36</v>
      </c>
      <c r="G33" s="80">
        <v>1358.84</v>
      </c>
      <c r="H33" s="80">
        <v>89</v>
      </c>
      <c r="I33" s="80">
        <v>4921.55</v>
      </c>
      <c r="J33" s="80">
        <v>93</v>
      </c>
      <c r="K33" s="80">
        <v>3008.77</v>
      </c>
      <c r="L33" s="80">
        <v>60</v>
      </c>
      <c r="M33" s="80">
        <v>1916.77</v>
      </c>
      <c r="N33" s="80">
        <v>53</v>
      </c>
      <c r="O33" s="81">
        <v>2037.38</v>
      </c>
      <c r="P33" s="80">
        <v>60</v>
      </c>
      <c r="Q33" s="81">
        <v>2091.56</v>
      </c>
      <c r="R33" s="80">
        <v>104</v>
      </c>
      <c r="S33" s="81">
        <v>2482.1</v>
      </c>
      <c r="T33" s="80">
        <v>73</v>
      </c>
      <c r="U33" s="81">
        <v>1807.71</v>
      </c>
      <c r="V33" s="80">
        <v>46</v>
      </c>
      <c r="W33" s="81">
        <v>2136.4899999999998</v>
      </c>
      <c r="X33" s="80">
        <v>49</v>
      </c>
      <c r="Y33" s="81">
        <v>3396.43</v>
      </c>
      <c r="Z33" s="26">
        <f>B33+D33+F33+H33+J33+L33+N33+P33+R33+T33+V33+X33</f>
        <v>788</v>
      </c>
      <c r="AA33" s="59">
        <f>C33+E33+G33+I33+K33+M33+O33+Q33+S33+U33+W33+Y33</f>
        <v>30661.68</v>
      </c>
    </row>
    <row r="34" spans="1:31" x14ac:dyDescent="0.25">
      <c r="A34" s="45" t="s">
        <v>86</v>
      </c>
      <c r="B34" s="80">
        <v>55</v>
      </c>
      <c r="C34" s="80">
        <v>4619.0600000000004</v>
      </c>
      <c r="D34" s="80">
        <v>51</v>
      </c>
      <c r="E34" s="80">
        <v>4435.22</v>
      </c>
      <c r="F34" s="80">
        <v>61</v>
      </c>
      <c r="G34" s="80">
        <v>2229.37</v>
      </c>
      <c r="H34" s="80">
        <v>105</v>
      </c>
      <c r="I34" s="80">
        <v>2419.02</v>
      </c>
      <c r="J34" s="80">
        <v>43</v>
      </c>
      <c r="K34" s="80">
        <v>1050.3699999999999</v>
      </c>
      <c r="L34" s="80">
        <v>52</v>
      </c>
      <c r="M34" s="80">
        <v>923.14</v>
      </c>
      <c r="N34" s="80">
        <v>63</v>
      </c>
      <c r="O34" s="81">
        <v>1133.22</v>
      </c>
      <c r="P34" s="80">
        <v>43</v>
      </c>
      <c r="Q34" s="81">
        <v>939.11</v>
      </c>
      <c r="R34" s="80">
        <v>80</v>
      </c>
      <c r="S34" s="81">
        <v>1714.11</v>
      </c>
      <c r="T34" s="80">
        <v>38</v>
      </c>
      <c r="U34" s="81">
        <v>950.44</v>
      </c>
      <c r="V34" s="80">
        <v>50</v>
      </c>
      <c r="W34" s="81">
        <v>952.65</v>
      </c>
      <c r="X34" s="80">
        <v>46</v>
      </c>
      <c r="Y34" s="81">
        <v>2731.75</v>
      </c>
      <c r="Z34" s="26">
        <f>B34+D34+F34+H34+J34+L34+N34+P34+R34+T34+V34+X34</f>
        <v>687</v>
      </c>
      <c r="AA34" s="59">
        <f>C34+E34+G34+I34+K34+M34+O34+Q34+S34+U34+W34+Y34</f>
        <v>24097.460000000003</v>
      </c>
    </row>
    <row r="35" spans="1:31" s="15" customFormat="1" ht="13.8" thickBot="1" x14ac:dyDescent="0.3">
      <c r="A35" s="40" t="s">
        <v>88</v>
      </c>
      <c r="B35" s="37">
        <f t="shared" ref="B35:M35" si="5">B33+B34</f>
        <v>127</v>
      </c>
      <c r="C35" s="60">
        <f t="shared" si="5"/>
        <v>7318.49</v>
      </c>
      <c r="D35" s="37">
        <f t="shared" si="5"/>
        <v>104</v>
      </c>
      <c r="E35" s="60">
        <f t="shared" si="5"/>
        <v>7239.8700000000008</v>
      </c>
      <c r="F35" s="37">
        <f t="shared" si="5"/>
        <v>97</v>
      </c>
      <c r="G35" s="60">
        <f t="shared" si="5"/>
        <v>3588.21</v>
      </c>
      <c r="H35" s="37">
        <f t="shared" si="5"/>
        <v>194</v>
      </c>
      <c r="I35" s="60">
        <f t="shared" si="5"/>
        <v>7340.57</v>
      </c>
      <c r="J35" s="37">
        <f t="shared" si="5"/>
        <v>136</v>
      </c>
      <c r="K35" s="60">
        <f t="shared" si="5"/>
        <v>4059.14</v>
      </c>
      <c r="L35" s="37">
        <f t="shared" si="5"/>
        <v>112</v>
      </c>
      <c r="M35" s="60">
        <f t="shared" si="5"/>
        <v>2839.91</v>
      </c>
      <c r="N35" s="37">
        <f t="shared" ref="N35:AA35" si="6">SUM(N33:N34)</f>
        <v>116</v>
      </c>
      <c r="O35" s="60">
        <f t="shared" si="6"/>
        <v>3170.6000000000004</v>
      </c>
      <c r="P35" s="37">
        <f t="shared" si="6"/>
        <v>103</v>
      </c>
      <c r="Q35" s="60">
        <f t="shared" si="6"/>
        <v>3030.67</v>
      </c>
      <c r="R35" s="37">
        <f t="shared" si="6"/>
        <v>184</v>
      </c>
      <c r="S35" s="60">
        <f t="shared" si="6"/>
        <v>4196.21</v>
      </c>
      <c r="T35" s="37">
        <f t="shared" si="6"/>
        <v>111</v>
      </c>
      <c r="U35" s="60">
        <f t="shared" si="6"/>
        <v>2758.15</v>
      </c>
      <c r="V35" s="37">
        <f t="shared" si="6"/>
        <v>96</v>
      </c>
      <c r="W35" s="60">
        <f t="shared" si="6"/>
        <v>3089.14</v>
      </c>
      <c r="X35" s="37">
        <f t="shared" si="6"/>
        <v>95</v>
      </c>
      <c r="Y35" s="60">
        <f t="shared" si="6"/>
        <v>6128.18</v>
      </c>
      <c r="Z35" s="28">
        <f t="shared" si="6"/>
        <v>1475</v>
      </c>
      <c r="AA35" s="29">
        <f t="shared" si="6"/>
        <v>54759.14</v>
      </c>
    </row>
    <row r="36" spans="1:31" ht="13.8" thickTop="1" x14ac:dyDescent="0.25">
      <c r="A36" s="1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31" s="40" customFormat="1" ht="26.4" x14ac:dyDescent="0.25">
      <c r="A37" s="99" t="s">
        <v>73</v>
      </c>
      <c r="B37" s="143"/>
      <c r="C37" s="144">
        <f>C16+C25+C35-C9</f>
        <v>11186.76</v>
      </c>
      <c r="D37" s="143"/>
      <c r="E37" s="144">
        <f>E16+E25+E35-E9</f>
        <v>17208.3</v>
      </c>
      <c r="F37" s="143"/>
      <c r="G37" s="144">
        <f>G16+G25+G35-G9</f>
        <v>8467.2999999999993</v>
      </c>
      <c r="H37" s="143"/>
      <c r="I37" s="144">
        <f>I16+I25+I35-I9</f>
        <v>11960.919999999998</v>
      </c>
      <c r="J37" s="143"/>
      <c r="K37" s="144">
        <f>K16+K25+K35-K9</f>
        <v>6546.0700000000006</v>
      </c>
      <c r="L37" s="143"/>
      <c r="M37" s="144">
        <f>M16+M25+M35-M9</f>
        <v>5285.1399999999994</v>
      </c>
      <c r="N37" s="143"/>
      <c r="O37" s="144">
        <f>O16+O25+O35-O9</f>
        <v>9335.6000000000022</v>
      </c>
      <c r="P37" s="143"/>
      <c r="Q37" s="144">
        <f>Q16+Q25+Q35-Q9</f>
        <v>8641.98</v>
      </c>
      <c r="R37" s="143"/>
      <c r="S37" s="144">
        <f>S16+S25+S35-S9</f>
        <v>9289.5199999999986</v>
      </c>
      <c r="T37" s="143"/>
      <c r="U37" s="144">
        <f>U16+U25+U35-U9</f>
        <v>8865.369999999999</v>
      </c>
      <c r="V37" s="143"/>
      <c r="W37" s="144">
        <f>W16+W25+W35-W9</f>
        <v>7256.7800000000007</v>
      </c>
      <c r="X37" s="143"/>
      <c r="Y37" s="144">
        <f>Y16+Y25+Y35-Y9</f>
        <v>10233.210000000001</v>
      </c>
      <c r="Z37" s="143"/>
      <c r="AA37" s="144">
        <f>AA16+AA25+AA35-AA9</f>
        <v>114276.95000000003</v>
      </c>
      <c r="AE37" s="41"/>
    </row>
    <row r="38" spans="1:31" x14ac:dyDescent="0.25">
      <c r="A38" s="10"/>
      <c r="B38" s="9"/>
      <c r="C38" s="9"/>
      <c r="D38" s="9"/>
      <c r="E38" s="9"/>
      <c r="F38" s="9"/>
      <c r="G38" s="9"/>
      <c r="H38" s="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31" ht="23.4" x14ac:dyDescent="0.25">
      <c r="A39" s="139" t="s">
        <v>94</v>
      </c>
    </row>
    <row r="40" spans="1:31" ht="24" x14ac:dyDescent="0.25">
      <c r="A40" s="140" t="s">
        <v>95</v>
      </c>
    </row>
  </sheetData>
  <mergeCells count="13">
    <mergeCell ref="L3:M3"/>
    <mergeCell ref="B3:C3"/>
    <mergeCell ref="D3:E3"/>
    <mergeCell ref="F3:G3"/>
    <mergeCell ref="H3:I3"/>
    <mergeCell ref="J3:K3"/>
    <mergeCell ref="N3:O3"/>
    <mergeCell ref="P3:Q3"/>
    <mergeCell ref="Z3:AA3"/>
    <mergeCell ref="R3:S3"/>
    <mergeCell ref="T3:U3"/>
    <mergeCell ref="V3:W3"/>
    <mergeCell ref="X3:Y3"/>
  </mergeCells>
  <phoneticPr fontId="4" type="noConversion"/>
  <pageMargins left="0.18" right="0.2" top="0.51" bottom="0.86" header="0.5" footer="0.5"/>
  <pageSetup scale="56" orientation="landscape" r:id="rId1"/>
  <headerFooter alignWithMargins="0">
    <oddFooter>&amp;L&amp;8&amp;Z&amp;F&amp;R&amp;8Prepared by Danielle Meier
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E40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50.33203125" customWidth="1"/>
    <col min="2" max="2" width="5.88671875" style="1" customWidth="1"/>
    <col min="3" max="3" width="9.6640625" style="1" customWidth="1"/>
    <col min="4" max="4" width="5.88671875" style="1" customWidth="1"/>
    <col min="5" max="5" width="9.6640625" style="1" customWidth="1"/>
    <col min="6" max="6" width="5.88671875" style="1" customWidth="1"/>
    <col min="7" max="7" width="9.6640625" style="1" customWidth="1"/>
    <col min="8" max="8" width="6.33203125" style="1" customWidth="1"/>
    <col min="9" max="9" width="8.109375" style="1" customWidth="1"/>
    <col min="10" max="10" width="6.33203125" style="1" customWidth="1"/>
    <col min="11" max="11" width="9.109375" style="1" customWidth="1"/>
    <col min="12" max="12" width="6.33203125" style="1" customWidth="1"/>
    <col min="13" max="13" width="10.6640625" style="1" customWidth="1"/>
    <col min="14" max="14" width="6.33203125" style="1" customWidth="1"/>
    <col min="15" max="15" width="9.109375" style="1" customWidth="1"/>
    <col min="16" max="16" width="6.33203125" style="1" customWidth="1"/>
    <col min="17" max="17" width="9.109375" style="1" customWidth="1"/>
    <col min="18" max="18" width="6.33203125" style="1" customWidth="1"/>
    <col min="19" max="19" width="9.109375" style="1" customWidth="1"/>
    <col min="20" max="20" width="6.33203125" style="1" customWidth="1"/>
    <col min="21" max="21" width="9.109375" style="1" customWidth="1"/>
    <col min="22" max="22" width="6.33203125" style="1" customWidth="1"/>
    <col min="23" max="23" width="9.109375" style="1" customWidth="1"/>
    <col min="24" max="24" width="7" style="1" customWidth="1"/>
    <col min="25" max="25" width="9.109375" style="1" bestFit="1" customWidth="1"/>
    <col min="26" max="26" width="6.44140625" style="1" customWidth="1"/>
    <col min="27" max="27" width="11.109375" style="1" customWidth="1"/>
    <col min="28" max="194" width="8.88671875" customWidth="1"/>
  </cols>
  <sheetData>
    <row r="1" spans="1:27" x14ac:dyDescent="0.25">
      <c r="A1" t="s">
        <v>67</v>
      </c>
    </row>
    <row r="2" spans="1:27" x14ac:dyDescent="0.25">
      <c r="A2" t="s">
        <v>15</v>
      </c>
    </row>
    <row r="3" spans="1:27" s="19" customFormat="1" x14ac:dyDescent="0.25">
      <c r="B3" s="148" t="s">
        <v>0</v>
      </c>
      <c r="C3" s="148"/>
      <c r="D3" s="148" t="s">
        <v>1</v>
      </c>
      <c r="E3" s="148"/>
      <c r="F3" s="148" t="s">
        <v>2</v>
      </c>
      <c r="G3" s="148"/>
      <c r="H3" s="148" t="s">
        <v>3</v>
      </c>
      <c r="I3" s="148"/>
      <c r="J3" s="148" t="s">
        <v>4</v>
      </c>
      <c r="K3" s="148"/>
      <c r="L3" s="148" t="s">
        <v>5</v>
      </c>
      <c r="M3" s="148"/>
      <c r="N3" s="148" t="s">
        <v>6</v>
      </c>
      <c r="O3" s="148"/>
      <c r="P3" s="148" t="s">
        <v>7</v>
      </c>
      <c r="Q3" s="148"/>
      <c r="R3" s="148" t="s">
        <v>8</v>
      </c>
      <c r="S3" s="148"/>
      <c r="T3" s="148" t="s">
        <v>9</v>
      </c>
      <c r="U3" s="148"/>
      <c r="V3" s="148" t="s">
        <v>10</v>
      </c>
      <c r="W3" s="148"/>
      <c r="X3" s="148" t="s">
        <v>11</v>
      </c>
      <c r="Y3" s="148"/>
      <c r="Z3" s="149" t="s">
        <v>12</v>
      </c>
      <c r="AA3" s="149"/>
    </row>
    <row r="4" spans="1:27" x14ac:dyDescent="0.25">
      <c r="B4" s="22" t="s">
        <v>13</v>
      </c>
      <c r="C4" s="22" t="s">
        <v>14</v>
      </c>
      <c r="D4" s="22" t="s">
        <v>13</v>
      </c>
      <c r="E4" s="22" t="s">
        <v>14</v>
      </c>
      <c r="F4" s="22" t="s">
        <v>13</v>
      </c>
      <c r="G4" s="22" t="s">
        <v>14</v>
      </c>
      <c r="H4" s="22" t="s">
        <v>13</v>
      </c>
      <c r="I4" s="22" t="s">
        <v>14</v>
      </c>
      <c r="J4" s="22" t="s">
        <v>13</v>
      </c>
      <c r="K4" s="22" t="s">
        <v>14</v>
      </c>
      <c r="L4" s="22" t="s">
        <v>13</v>
      </c>
      <c r="M4" s="22" t="s">
        <v>14</v>
      </c>
      <c r="N4" s="22" t="s">
        <v>13</v>
      </c>
      <c r="O4" s="22" t="s">
        <v>14</v>
      </c>
      <c r="P4" s="22" t="s">
        <v>13</v>
      </c>
      <c r="Q4" s="22" t="s">
        <v>14</v>
      </c>
      <c r="R4" s="22" t="s">
        <v>13</v>
      </c>
      <c r="S4" s="22" t="s">
        <v>14</v>
      </c>
      <c r="T4" s="22" t="s">
        <v>13</v>
      </c>
      <c r="U4" s="22" t="s">
        <v>14</v>
      </c>
      <c r="V4" s="22" t="s">
        <v>13</v>
      </c>
      <c r="W4" s="22" t="s">
        <v>14</v>
      </c>
      <c r="X4" s="22" t="s">
        <v>13</v>
      </c>
      <c r="Y4" s="22" t="s">
        <v>14</v>
      </c>
      <c r="Z4" s="38" t="s">
        <v>13</v>
      </c>
      <c r="AA4" s="38" t="s">
        <v>14</v>
      </c>
    </row>
    <row r="5" spans="1:27" x14ac:dyDescent="0.25">
      <c r="A5" s="13" t="s">
        <v>32</v>
      </c>
      <c r="Z5" s="24"/>
      <c r="AA5" s="24"/>
    </row>
    <row r="6" spans="1:27" ht="13.8" thickBot="1" x14ac:dyDescent="0.3">
      <c r="A6" s="21" t="s">
        <v>34</v>
      </c>
      <c r="B6" s="74">
        <v>499</v>
      </c>
      <c r="D6" s="74">
        <v>471</v>
      </c>
      <c r="F6" s="74">
        <v>411</v>
      </c>
      <c r="H6" s="74">
        <v>417</v>
      </c>
      <c r="J6" s="74">
        <v>380</v>
      </c>
      <c r="L6" s="74">
        <v>377</v>
      </c>
      <c r="N6" s="74">
        <v>400</v>
      </c>
      <c r="P6" s="74">
        <v>350</v>
      </c>
      <c r="R6" s="74">
        <v>380</v>
      </c>
      <c r="T6" s="74">
        <v>417</v>
      </c>
      <c r="V6" s="76">
        <v>416</v>
      </c>
      <c r="X6" s="74">
        <v>409</v>
      </c>
      <c r="Z6" s="25">
        <f>B6+D6+F6+H6+J6+L6+N6+P6+R6+T6+V6+X6</f>
        <v>4927</v>
      </c>
      <c r="AA6" s="24"/>
    </row>
    <row r="7" spans="1:27" ht="13.8" thickTop="1" x14ac:dyDescent="0.25">
      <c r="A7" s="100" t="s">
        <v>74</v>
      </c>
      <c r="C7" s="75">
        <v>6145.21</v>
      </c>
      <c r="E7" s="75">
        <v>5434.42</v>
      </c>
      <c r="G7" s="75">
        <v>4986.3999999999996</v>
      </c>
      <c r="I7" s="75">
        <v>4890.53</v>
      </c>
      <c r="K7" s="75">
        <v>4239.24</v>
      </c>
      <c r="M7" s="75">
        <v>4164.2</v>
      </c>
      <c r="O7" s="75">
        <v>4512.71</v>
      </c>
      <c r="Q7" s="75">
        <v>3802.12</v>
      </c>
      <c r="S7" s="75">
        <v>4648.5</v>
      </c>
      <c r="U7" s="75">
        <v>4965.97</v>
      </c>
      <c r="W7" s="75">
        <v>5047.32</v>
      </c>
      <c r="Y7" s="75">
        <v>4545.84</v>
      </c>
      <c r="Z7" s="24"/>
      <c r="AA7" s="26">
        <f>C7+E7+G7+I7+K7+M7+O7+Q7+S7+U7+W7+Y7</f>
        <v>57382.460000000006</v>
      </c>
    </row>
    <row r="8" spans="1:27" x14ac:dyDescent="0.25">
      <c r="A8" s="45" t="s">
        <v>84</v>
      </c>
      <c r="C8" s="76">
        <v>499</v>
      </c>
      <c r="E8" s="76">
        <v>471</v>
      </c>
      <c r="G8" s="76">
        <v>411</v>
      </c>
      <c r="I8" s="76">
        <v>417</v>
      </c>
      <c r="K8" s="76">
        <v>380</v>
      </c>
      <c r="M8" s="76">
        <v>377</v>
      </c>
      <c r="O8" s="76">
        <v>400</v>
      </c>
      <c r="Q8" s="76">
        <v>350</v>
      </c>
      <c r="S8" s="76">
        <v>380</v>
      </c>
      <c r="U8" s="76">
        <v>417</v>
      </c>
      <c r="W8" s="76">
        <v>416</v>
      </c>
      <c r="Y8" s="76">
        <v>409</v>
      </c>
      <c r="Z8" s="24"/>
      <c r="AA8" s="27">
        <f>C8+E8+G8+I8+K8+M8+O8+Q8+S8+U8+W8+Y8</f>
        <v>4927</v>
      </c>
    </row>
    <row r="9" spans="1:27" ht="13.8" thickBot="1" x14ac:dyDescent="0.3">
      <c r="A9" s="23" t="s">
        <v>35</v>
      </c>
      <c r="B9" s="5"/>
      <c r="C9" s="33">
        <f>SUM(C7:C8)</f>
        <v>6644.21</v>
      </c>
      <c r="D9" s="5"/>
      <c r="E9" s="33">
        <f>SUM(E7:E8)</f>
        <v>5905.42</v>
      </c>
      <c r="F9" s="5"/>
      <c r="G9" s="33">
        <f>SUM(G7:G8)</f>
        <v>5397.4</v>
      </c>
      <c r="H9" s="5"/>
      <c r="I9" s="33">
        <f>SUM(I7:I8)</f>
        <v>5307.53</v>
      </c>
      <c r="J9" s="5"/>
      <c r="K9" s="33">
        <f>SUM(K7:K8)</f>
        <v>4619.24</v>
      </c>
      <c r="L9" s="5"/>
      <c r="M9" s="33">
        <f>SUM(M7:M8)</f>
        <v>4541.2</v>
      </c>
      <c r="N9" s="5"/>
      <c r="O9" s="33">
        <f>SUM(O7:O8)</f>
        <v>4912.71</v>
      </c>
      <c r="P9" s="5"/>
      <c r="Q9" s="33">
        <f>SUM(Q7:Q8)</f>
        <v>4152.12</v>
      </c>
      <c r="R9" s="5"/>
      <c r="S9" s="33">
        <f>SUM(S7:S8)</f>
        <v>5028.5</v>
      </c>
      <c r="T9" s="5"/>
      <c r="U9" s="33">
        <f>SUM(U7:U8)</f>
        <v>5382.97</v>
      </c>
      <c r="V9" s="5"/>
      <c r="W9" s="33">
        <f>SUM(W7:W8)</f>
        <v>5463.32</v>
      </c>
      <c r="X9" s="5"/>
      <c r="Y9" s="33">
        <f>SUM(Y7:Y8)</f>
        <v>4954.84</v>
      </c>
      <c r="Z9" s="25"/>
      <c r="AA9" s="31">
        <f>SUM(AA7:AA8)</f>
        <v>62309.460000000006</v>
      </c>
    </row>
    <row r="10" spans="1:27" ht="13.8" thickTop="1" x14ac:dyDescent="0.25">
      <c r="Z10" s="24"/>
      <c r="AA10" s="24"/>
    </row>
    <row r="11" spans="1:27" x14ac:dyDescent="0.25">
      <c r="A11" s="23" t="s">
        <v>57</v>
      </c>
      <c r="Z11" s="24"/>
      <c r="AA11" s="24"/>
    </row>
    <row r="12" spans="1:27" x14ac:dyDescent="0.25">
      <c r="A12" s="20" t="s">
        <v>75</v>
      </c>
      <c r="B12" s="78">
        <v>163</v>
      </c>
      <c r="C12" s="78">
        <v>2980.55</v>
      </c>
      <c r="D12" s="78">
        <v>147</v>
      </c>
      <c r="E12" s="78">
        <v>2704.52</v>
      </c>
      <c r="F12" s="78">
        <v>135</v>
      </c>
      <c r="G12" s="78">
        <v>2571.4499999999998</v>
      </c>
      <c r="H12" s="78">
        <v>117</v>
      </c>
      <c r="I12" s="78">
        <v>2114.52</v>
      </c>
      <c r="J12" s="78">
        <v>112</v>
      </c>
      <c r="K12" s="78">
        <v>2189.9699999999998</v>
      </c>
      <c r="L12" s="78">
        <v>108</v>
      </c>
      <c r="M12" s="78">
        <v>2322.58</v>
      </c>
      <c r="N12" s="78">
        <v>110</v>
      </c>
      <c r="O12" s="78">
        <v>1986.76</v>
      </c>
      <c r="P12" s="78">
        <v>114</v>
      </c>
      <c r="Q12" s="78">
        <v>1987.04</v>
      </c>
      <c r="R12" s="78">
        <v>142</v>
      </c>
      <c r="S12" s="78">
        <v>2584.35</v>
      </c>
      <c r="T12" s="78">
        <v>105</v>
      </c>
      <c r="U12" s="78">
        <v>1957.73</v>
      </c>
      <c r="V12" s="78">
        <v>141</v>
      </c>
      <c r="W12" s="78">
        <v>2643.7</v>
      </c>
      <c r="X12" s="78">
        <v>167</v>
      </c>
      <c r="Y12" s="78">
        <v>2959.05</v>
      </c>
      <c r="Z12" s="26">
        <f t="shared" ref="Z12:AA15" si="0">B12+D12+F12+H12+J12+L12+N12+P12+R12+T12+V12+X12</f>
        <v>1561</v>
      </c>
      <c r="AA12" s="26">
        <f t="shared" si="0"/>
        <v>29002.219999999998</v>
      </c>
    </row>
    <row r="13" spans="1:27" x14ac:dyDescent="0.25">
      <c r="A13" s="20" t="s">
        <v>76</v>
      </c>
      <c r="B13" s="78">
        <v>2</v>
      </c>
      <c r="C13" s="78">
        <v>148.76</v>
      </c>
      <c r="D13" s="78">
        <v>3</v>
      </c>
      <c r="E13" s="78">
        <v>127.75</v>
      </c>
      <c r="F13" s="78"/>
      <c r="G13" s="78"/>
      <c r="H13" s="78"/>
      <c r="I13" s="78"/>
      <c r="J13" s="78">
        <v>2</v>
      </c>
      <c r="K13" s="78">
        <v>57.11</v>
      </c>
      <c r="L13" s="78">
        <v>2</v>
      </c>
      <c r="M13" s="78">
        <v>25.74</v>
      </c>
      <c r="N13" s="78">
        <v>4</v>
      </c>
      <c r="O13" s="78">
        <v>158.05000000000001</v>
      </c>
      <c r="P13" s="78">
        <v>3</v>
      </c>
      <c r="Q13" s="78">
        <v>190.84</v>
      </c>
      <c r="R13" s="78">
        <v>3</v>
      </c>
      <c r="S13" s="78">
        <v>137.63</v>
      </c>
      <c r="T13" s="78">
        <v>3</v>
      </c>
      <c r="U13" s="78">
        <v>174.91</v>
      </c>
      <c r="V13" s="78"/>
      <c r="W13" s="78"/>
      <c r="X13" s="78"/>
      <c r="Y13" s="78"/>
      <c r="Z13" s="26">
        <f t="shared" si="0"/>
        <v>22</v>
      </c>
      <c r="AA13" s="26">
        <f t="shared" si="0"/>
        <v>1020.7900000000001</v>
      </c>
    </row>
    <row r="14" spans="1:27" x14ac:dyDescent="0.25">
      <c r="A14" s="45" t="s">
        <v>77</v>
      </c>
      <c r="B14" s="78">
        <v>117</v>
      </c>
      <c r="C14" s="78">
        <v>2359</v>
      </c>
      <c r="D14" s="78">
        <v>108</v>
      </c>
      <c r="E14" s="78">
        <v>2457</v>
      </c>
      <c r="F14" s="78">
        <v>118</v>
      </c>
      <c r="G14" s="78">
        <v>2826</v>
      </c>
      <c r="H14" s="78">
        <v>103</v>
      </c>
      <c r="I14" s="78">
        <v>2251</v>
      </c>
      <c r="J14" s="78">
        <v>94</v>
      </c>
      <c r="K14" s="78">
        <v>1320</v>
      </c>
      <c r="L14" s="78">
        <v>122</v>
      </c>
      <c r="M14" s="78">
        <v>2605</v>
      </c>
      <c r="N14" s="78">
        <v>119</v>
      </c>
      <c r="O14" s="78">
        <v>3504</v>
      </c>
      <c r="P14" s="78">
        <v>82</v>
      </c>
      <c r="Q14" s="78">
        <v>2628</v>
      </c>
      <c r="R14" s="78">
        <v>99</v>
      </c>
      <c r="S14" s="78">
        <v>1790</v>
      </c>
      <c r="T14" s="78">
        <v>115</v>
      </c>
      <c r="U14" s="78">
        <v>2007</v>
      </c>
      <c r="V14" s="78">
        <v>105</v>
      </c>
      <c r="W14" s="78">
        <v>1578</v>
      </c>
      <c r="X14" s="78">
        <v>109</v>
      </c>
      <c r="Y14" s="78">
        <v>2010</v>
      </c>
      <c r="Z14" s="26">
        <f t="shared" si="0"/>
        <v>1291</v>
      </c>
      <c r="AA14" s="26">
        <f t="shared" si="0"/>
        <v>27335</v>
      </c>
    </row>
    <row r="15" spans="1:27" s="19" customFormat="1" x14ac:dyDescent="0.25">
      <c r="A15" s="45" t="s">
        <v>78</v>
      </c>
      <c r="B15" s="79">
        <v>24</v>
      </c>
      <c r="C15" s="79">
        <v>0</v>
      </c>
      <c r="D15" s="79">
        <v>21</v>
      </c>
      <c r="E15" s="79">
        <v>0</v>
      </c>
      <c r="F15" s="79">
        <v>17</v>
      </c>
      <c r="G15" s="79">
        <v>64</v>
      </c>
      <c r="H15" s="79">
        <v>11</v>
      </c>
      <c r="I15" s="79">
        <v>179</v>
      </c>
      <c r="J15" s="79">
        <v>5</v>
      </c>
      <c r="K15" s="79">
        <v>36</v>
      </c>
      <c r="L15" s="79">
        <v>5</v>
      </c>
      <c r="M15" s="79">
        <v>19</v>
      </c>
      <c r="N15" s="79">
        <v>5</v>
      </c>
      <c r="O15" s="79">
        <v>2</v>
      </c>
      <c r="P15" s="79">
        <v>1</v>
      </c>
      <c r="Q15" s="79">
        <v>19</v>
      </c>
      <c r="R15" s="79">
        <v>9</v>
      </c>
      <c r="S15" s="79">
        <v>322</v>
      </c>
      <c r="T15" s="79">
        <v>27</v>
      </c>
      <c r="U15" s="79">
        <v>105</v>
      </c>
      <c r="V15" s="79">
        <v>15</v>
      </c>
      <c r="W15" s="79">
        <v>0</v>
      </c>
      <c r="X15" s="79">
        <v>9</v>
      </c>
      <c r="Y15" s="79">
        <v>49</v>
      </c>
      <c r="Z15" s="26">
        <f t="shared" si="0"/>
        <v>149</v>
      </c>
      <c r="AA15" s="26">
        <f t="shared" si="0"/>
        <v>795</v>
      </c>
    </row>
    <row r="16" spans="1:27" ht="13.8" thickBot="1" x14ac:dyDescent="0.3">
      <c r="A16" s="103" t="s">
        <v>72</v>
      </c>
      <c r="B16" s="17">
        <f t="shared" ref="B16:AA16" si="1">SUM(B12:B15)</f>
        <v>306</v>
      </c>
      <c r="C16" s="33">
        <f t="shared" si="1"/>
        <v>5488.31</v>
      </c>
      <c r="D16" s="17">
        <f t="shared" si="1"/>
        <v>279</v>
      </c>
      <c r="E16" s="33">
        <f t="shared" si="1"/>
        <v>5289.27</v>
      </c>
      <c r="F16" s="17">
        <f t="shared" si="1"/>
        <v>270</v>
      </c>
      <c r="G16" s="33">
        <f t="shared" si="1"/>
        <v>5461.45</v>
      </c>
      <c r="H16" s="17">
        <f t="shared" si="1"/>
        <v>231</v>
      </c>
      <c r="I16" s="33">
        <f t="shared" si="1"/>
        <v>4544.5200000000004</v>
      </c>
      <c r="J16" s="17">
        <f t="shared" si="1"/>
        <v>213</v>
      </c>
      <c r="K16" s="33">
        <f t="shared" si="1"/>
        <v>3603.08</v>
      </c>
      <c r="L16" s="17">
        <f t="shared" si="1"/>
        <v>237</v>
      </c>
      <c r="M16" s="33">
        <f t="shared" si="1"/>
        <v>4972.32</v>
      </c>
      <c r="N16" s="17">
        <f t="shared" si="1"/>
        <v>238</v>
      </c>
      <c r="O16" s="33">
        <f t="shared" si="1"/>
        <v>5650.8099999999995</v>
      </c>
      <c r="P16" s="17">
        <f t="shared" si="1"/>
        <v>200</v>
      </c>
      <c r="Q16" s="33">
        <f t="shared" si="1"/>
        <v>4824.88</v>
      </c>
      <c r="R16" s="17">
        <f t="shared" si="1"/>
        <v>253</v>
      </c>
      <c r="S16" s="33">
        <f t="shared" si="1"/>
        <v>4833.9799999999996</v>
      </c>
      <c r="T16" s="17">
        <f t="shared" si="1"/>
        <v>250</v>
      </c>
      <c r="U16" s="33">
        <f t="shared" si="1"/>
        <v>4244.6399999999994</v>
      </c>
      <c r="V16" s="17">
        <f t="shared" si="1"/>
        <v>261</v>
      </c>
      <c r="W16" s="33">
        <f t="shared" si="1"/>
        <v>4221.7</v>
      </c>
      <c r="X16" s="17">
        <f t="shared" si="1"/>
        <v>285</v>
      </c>
      <c r="Y16" s="33">
        <f t="shared" si="1"/>
        <v>5018.05</v>
      </c>
      <c r="Z16" s="28">
        <f t="shared" si="1"/>
        <v>3023</v>
      </c>
      <c r="AA16" s="29">
        <f t="shared" si="1"/>
        <v>58153.009999999995</v>
      </c>
    </row>
    <row r="17" spans="1:29" ht="13.8" thickTop="1" x14ac:dyDescent="0.25">
      <c r="Z17" s="24"/>
      <c r="AA17" s="24"/>
    </row>
    <row r="18" spans="1:29" x14ac:dyDescent="0.25">
      <c r="A18" s="23" t="s">
        <v>91</v>
      </c>
      <c r="Z18" s="24"/>
      <c r="AA18" s="24"/>
    </row>
    <row r="19" spans="1:29" x14ac:dyDescent="0.25">
      <c r="A19" s="45" t="s">
        <v>79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26">
        <f t="shared" ref="Z19:AA24" si="2">B19+D19+F19+H19+J19+L19+N19+P19+R19+T19+V19+X19</f>
        <v>0</v>
      </c>
      <c r="AA19" s="26">
        <f t="shared" si="2"/>
        <v>0</v>
      </c>
    </row>
    <row r="20" spans="1:29" x14ac:dyDescent="0.25">
      <c r="A20" s="45" t="s">
        <v>80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6">
        <f t="shared" si="2"/>
        <v>0</v>
      </c>
      <c r="AA20" s="26">
        <f t="shared" si="2"/>
        <v>0</v>
      </c>
    </row>
    <row r="21" spans="1:29" x14ac:dyDescent="0.25">
      <c r="A21" s="45" t="s">
        <v>81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26">
        <f t="shared" si="2"/>
        <v>0</v>
      </c>
      <c r="AA21" s="26">
        <f t="shared" si="2"/>
        <v>0</v>
      </c>
    </row>
    <row r="22" spans="1:29" x14ac:dyDescent="0.25">
      <c r="A22" s="45" t="s">
        <v>82</v>
      </c>
      <c r="B22" s="80">
        <v>3</v>
      </c>
      <c r="C22" s="80">
        <v>1613.14</v>
      </c>
      <c r="D22" s="80">
        <v>2</v>
      </c>
      <c r="E22" s="80">
        <v>1453.05</v>
      </c>
      <c r="F22" s="80">
        <v>2</v>
      </c>
      <c r="G22" s="80">
        <v>869.7</v>
      </c>
      <c r="H22" s="80">
        <v>8</v>
      </c>
      <c r="I22" s="80">
        <v>3229.15</v>
      </c>
      <c r="J22" s="80">
        <v>4</v>
      </c>
      <c r="K22" s="80">
        <v>1497.44</v>
      </c>
      <c r="L22" s="80">
        <v>2</v>
      </c>
      <c r="M22" s="80">
        <v>663.1</v>
      </c>
      <c r="N22" s="80">
        <v>14</v>
      </c>
      <c r="O22" s="80">
        <v>4423.25</v>
      </c>
      <c r="P22" s="80">
        <v>8</v>
      </c>
      <c r="Q22" s="80">
        <v>2495.54</v>
      </c>
      <c r="R22" s="80">
        <v>2</v>
      </c>
      <c r="S22" s="80">
        <v>642.5</v>
      </c>
      <c r="T22" s="80">
        <v>3</v>
      </c>
      <c r="U22" s="80">
        <v>1513.71</v>
      </c>
      <c r="V22" s="80">
        <v>6</v>
      </c>
      <c r="W22" s="80">
        <v>1658.5</v>
      </c>
      <c r="X22" s="80">
        <v>9</v>
      </c>
      <c r="Y22" s="80">
        <v>2570</v>
      </c>
      <c r="Z22" s="26">
        <f t="shared" si="2"/>
        <v>63</v>
      </c>
      <c r="AA22" s="26">
        <f t="shared" si="2"/>
        <v>22629.08</v>
      </c>
      <c r="AB22" s="9"/>
      <c r="AC22" s="9"/>
    </row>
    <row r="23" spans="1:29" x14ac:dyDescent="0.25">
      <c r="A23" s="45" t="s">
        <v>83</v>
      </c>
      <c r="B23" s="80">
        <v>3</v>
      </c>
      <c r="C23" s="80">
        <v>1123.6500000000001</v>
      </c>
      <c r="D23" s="80"/>
      <c r="E23" s="80"/>
      <c r="F23" s="80"/>
      <c r="G23" s="80"/>
      <c r="H23" s="80"/>
      <c r="I23" s="80"/>
      <c r="J23" s="80">
        <v>1</v>
      </c>
      <c r="K23" s="80">
        <v>487.84</v>
      </c>
      <c r="L23" s="80">
        <v>2</v>
      </c>
      <c r="M23" s="80">
        <v>888.85</v>
      </c>
      <c r="N23" s="80"/>
      <c r="O23" s="80"/>
      <c r="P23" s="80">
        <v>2</v>
      </c>
      <c r="Q23" s="80">
        <v>659</v>
      </c>
      <c r="R23" s="80">
        <v>4</v>
      </c>
      <c r="S23" s="80">
        <v>2187.65</v>
      </c>
      <c r="T23" s="80">
        <v>5</v>
      </c>
      <c r="U23" s="80">
        <v>761.86</v>
      </c>
      <c r="V23" s="80">
        <v>4</v>
      </c>
      <c r="W23" s="80">
        <v>766.28</v>
      </c>
      <c r="X23" s="80"/>
      <c r="Y23" s="80"/>
      <c r="Z23" s="26">
        <f t="shared" si="2"/>
        <v>21</v>
      </c>
      <c r="AA23" s="26">
        <f t="shared" si="2"/>
        <v>6875.1299999999992</v>
      </c>
    </row>
    <row r="24" spans="1:29" x14ac:dyDescent="0.25">
      <c r="A24" s="45" t="s">
        <v>66</v>
      </c>
      <c r="B24" s="79">
        <v>1</v>
      </c>
      <c r="C24" s="79">
        <v>208.05</v>
      </c>
      <c r="D24" s="79">
        <v>1</v>
      </c>
      <c r="E24" s="79">
        <v>95.83</v>
      </c>
      <c r="F24" s="79">
        <v>1</v>
      </c>
      <c r="G24" s="79">
        <v>120</v>
      </c>
      <c r="H24" s="79"/>
      <c r="I24" s="79"/>
      <c r="J24" s="78">
        <v>1</v>
      </c>
      <c r="K24" s="78">
        <v>58.83</v>
      </c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26">
        <f t="shared" si="2"/>
        <v>4</v>
      </c>
      <c r="AA24" s="26">
        <f t="shared" si="2"/>
        <v>482.71</v>
      </c>
    </row>
    <row r="25" spans="1:29" ht="13.8" thickBot="1" x14ac:dyDescent="0.3">
      <c r="A25" s="23" t="s">
        <v>85</v>
      </c>
      <c r="B25" s="17">
        <f t="shared" ref="B25:AA25" si="3">SUM(B19:B24)</f>
        <v>7</v>
      </c>
      <c r="C25" s="33">
        <f t="shared" si="3"/>
        <v>2944.84</v>
      </c>
      <c r="D25" s="17">
        <f t="shared" si="3"/>
        <v>3</v>
      </c>
      <c r="E25" s="33">
        <f t="shared" si="3"/>
        <v>1548.8799999999999</v>
      </c>
      <c r="F25" s="17">
        <f t="shared" si="3"/>
        <v>3</v>
      </c>
      <c r="G25" s="33">
        <f t="shared" si="3"/>
        <v>989.7</v>
      </c>
      <c r="H25" s="17">
        <f t="shared" si="3"/>
        <v>8</v>
      </c>
      <c r="I25" s="33">
        <f t="shared" si="3"/>
        <v>3229.15</v>
      </c>
      <c r="J25" s="36">
        <f t="shared" si="3"/>
        <v>6</v>
      </c>
      <c r="K25" s="43">
        <f t="shared" si="3"/>
        <v>2044.11</v>
      </c>
      <c r="L25" s="36">
        <f t="shared" si="3"/>
        <v>4</v>
      </c>
      <c r="M25" s="43">
        <f t="shared" si="3"/>
        <v>1551.95</v>
      </c>
      <c r="N25" s="36">
        <f t="shared" si="3"/>
        <v>14</v>
      </c>
      <c r="O25" s="43">
        <f t="shared" si="3"/>
        <v>4423.25</v>
      </c>
      <c r="P25" s="36">
        <f t="shared" si="3"/>
        <v>10</v>
      </c>
      <c r="Q25" s="43">
        <f t="shared" si="3"/>
        <v>3154.54</v>
      </c>
      <c r="R25" s="36">
        <f t="shared" si="3"/>
        <v>6</v>
      </c>
      <c r="S25" s="43">
        <f t="shared" si="3"/>
        <v>2830.15</v>
      </c>
      <c r="T25" s="36">
        <f t="shared" si="3"/>
        <v>8</v>
      </c>
      <c r="U25" s="43">
        <f t="shared" si="3"/>
        <v>2275.5700000000002</v>
      </c>
      <c r="V25" s="36">
        <f t="shared" si="3"/>
        <v>10</v>
      </c>
      <c r="W25" s="43">
        <f t="shared" si="3"/>
        <v>2424.7799999999997</v>
      </c>
      <c r="X25" s="36">
        <f t="shared" si="3"/>
        <v>9</v>
      </c>
      <c r="Y25" s="43">
        <f t="shared" si="3"/>
        <v>2570</v>
      </c>
      <c r="Z25" s="28">
        <f t="shared" si="3"/>
        <v>88</v>
      </c>
      <c r="AA25" s="29">
        <f t="shared" si="3"/>
        <v>29986.92</v>
      </c>
    </row>
    <row r="26" spans="1:29" ht="13.8" thickTop="1" x14ac:dyDescent="0.25">
      <c r="A26" s="23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/>
      <c r="AA26" s="30"/>
    </row>
    <row r="27" spans="1:29" x14ac:dyDescent="0.25">
      <c r="A27" s="138" t="s">
        <v>92</v>
      </c>
      <c r="B27" s="35">
        <f t="shared" ref="B27:AA27" si="4">B16+B25</f>
        <v>313</v>
      </c>
      <c r="C27" s="44">
        <f t="shared" si="4"/>
        <v>8433.1500000000015</v>
      </c>
      <c r="D27" s="35">
        <f t="shared" si="4"/>
        <v>282</v>
      </c>
      <c r="E27" s="44">
        <f t="shared" si="4"/>
        <v>6838.1500000000005</v>
      </c>
      <c r="F27" s="35">
        <f t="shared" si="4"/>
        <v>273</v>
      </c>
      <c r="G27" s="44">
        <f t="shared" si="4"/>
        <v>6451.15</v>
      </c>
      <c r="H27" s="35">
        <f t="shared" si="4"/>
        <v>239</v>
      </c>
      <c r="I27" s="44">
        <f t="shared" si="4"/>
        <v>7773.67</v>
      </c>
      <c r="J27" s="35">
        <f t="shared" si="4"/>
        <v>219</v>
      </c>
      <c r="K27" s="44">
        <f t="shared" si="4"/>
        <v>5647.19</v>
      </c>
      <c r="L27" s="35">
        <f t="shared" si="4"/>
        <v>241</v>
      </c>
      <c r="M27" s="44">
        <f t="shared" si="4"/>
        <v>6524.2699999999995</v>
      </c>
      <c r="N27" s="35">
        <f t="shared" si="4"/>
        <v>252</v>
      </c>
      <c r="O27" s="44">
        <f t="shared" si="4"/>
        <v>10074.06</v>
      </c>
      <c r="P27" s="35">
        <f t="shared" si="4"/>
        <v>210</v>
      </c>
      <c r="Q27" s="44">
        <f t="shared" si="4"/>
        <v>7979.42</v>
      </c>
      <c r="R27" s="35">
        <f t="shared" si="4"/>
        <v>259</v>
      </c>
      <c r="S27" s="44">
        <f t="shared" si="4"/>
        <v>7664.1299999999992</v>
      </c>
      <c r="T27" s="35">
        <f t="shared" si="4"/>
        <v>258</v>
      </c>
      <c r="U27" s="44">
        <f t="shared" si="4"/>
        <v>6520.2099999999991</v>
      </c>
      <c r="V27" s="35">
        <f t="shared" si="4"/>
        <v>271</v>
      </c>
      <c r="W27" s="44">
        <f t="shared" si="4"/>
        <v>6646.48</v>
      </c>
      <c r="X27" s="35">
        <f t="shared" si="4"/>
        <v>294</v>
      </c>
      <c r="Y27" s="44">
        <f t="shared" si="4"/>
        <v>7588.05</v>
      </c>
      <c r="Z27" s="63">
        <f t="shared" si="4"/>
        <v>3111</v>
      </c>
      <c r="AA27" s="64">
        <f t="shared" si="4"/>
        <v>88139.93</v>
      </c>
    </row>
    <row r="28" spans="1:29" x14ac:dyDescent="0.25">
      <c r="A28" s="23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4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63"/>
      <c r="AA28" s="64"/>
    </row>
    <row r="29" spans="1:29" ht="13.5" customHeight="1" x14ac:dyDescent="0.25">
      <c r="A29" s="23" t="s">
        <v>58</v>
      </c>
      <c r="B29" s="34"/>
      <c r="C29" s="77">
        <v>130929.06</v>
      </c>
      <c r="D29" s="34"/>
      <c r="E29" s="77">
        <v>117557.81</v>
      </c>
      <c r="F29" s="34"/>
      <c r="G29" s="77">
        <v>109797.11</v>
      </c>
      <c r="H29" s="34"/>
      <c r="I29" s="77">
        <v>99855.73</v>
      </c>
      <c r="J29" s="34"/>
      <c r="K29" s="77">
        <v>86162.880000000005</v>
      </c>
      <c r="L29" s="34"/>
      <c r="M29" s="77">
        <v>94980.32</v>
      </c>
      <c r="N29" s="34"/>
      <c r="O29" s="77">
        <v>94824.92</v>
      </c>
      <c r="P29" s="34"/>
      <c r="Q29" s="77">
        <v>79924.070000000007</v>
      </c>
      <c r="R29" s="34"/>
      <c r="S29" s="77">
        <v>108731.77</v>
      </c>
      <c r="T29" s="34"/>
      <c r="U29" s="77">
        <v>105692.39</v>
      </c>
      <c r="V29" s="34"/>
      <c r="W29" s="77">
        <v>109387.05</v>
      </c>
      <c r="X29" s="34"/>
      <c r="Y29" s="77">
        <v>109423.91</v>
      </c>
      <c r="Z29" s="54"/>
      <c r="AA29" s="32">
        <f>C29+E29+G29+I29+K29+M29+O29+Q29+S29+U29+W29+Y29</f>
        <v>1247267.0199999998</v>
      </c>
      <c r="AC29" s="56"/>
    </row>
    <row r="30" spans="1:29" s="9" customFormat="1" ht="12.75" customHeight="1" thickBot="1" x14ac:dyDescent="0.3">
      <c r="A30" s="45" t="s">
        <v>59</v>
      </c>
      <c r="B30" s="18"/>
      <c r="C30" s="57">
        <f>C27/C29</f>
        <v>6.4410070613811793E-2</v>
      </c>
      <c r="D30" s="18"/>
      <c r="E30" s="57">
        <f>E27/E29</f>
        <v>5.8168402422603828E-2</v>
      </c>
      <c r="F30" s="18"/>
      <c r="G30" s="57">
        <f>G27/G29</f>
        <v>5.8755189458083182E-2</v>
      </c>
      <c r="H30" s="18"/>
      <c r="I30" s="57">
        <f>I27/I29</f>
        <v>7.7849012770724327E-2</v>
      </c>
      <c r="J30" s="18"/>
      <c r="K30" s="57">
        <f>K27/K29</f>
        <v>6.5540868643202257E-2</v>
      </c>
      <c r="L30" s="18"/>
      <c r="M30" s="57">
        <f>M27/M29</f>
        <v>6.8690756148221011E-2</v>
      </c>
      <c r="N30" s="18"/>
      <c r="O30" s="57">
        <f>O27/O29</f>
        <v>0.10623852885929141</v>
      </c>
      <c r="P30" s="18"/>
      <c r="Q30" s="57">
        <f>Q27/Q29</f>
        <v>9.9837508275041537E-2</v>
      </c>
      <c r="R30" s="18"/>
      <c r="S30" s="57">
        <f>S27/S29</f>
        <v>7.0486574439099073E-2</v>
      </c>
      <c r="T30" s="18"/>
      <c r="U30" s="57">
        <f>U27/U29</f>
        <v>6.1690439586047766E-2</v>
      </c>
      <c r="V30" s="18"/>
      <c r="W30" s="57">
        <f>W27/W29</f>
        <v>6.0761123003134278E-2</v>
      </c>
      <c r="X30" s="18"/>
      <c r="Y30" s="57">
        <f>Y27/Y29</f>
        <v>6.9345447443799071E-2</v>
      </c>
      <c r="Z30" s="65"/>
      <c r="AA30" s="66">
        <f>AA27/AA29</f>
        <v>7.0666447991224859E-2</v>
      </c>
    </row>
    <row r="31" spans="1:29" s="9" customFormat="1" ht="13.5" customHeight="1" thickTop="1" x14ac:dyDescent="0.25">
      <c r="A31" s="21"/>
      <c r="B31" s="2"/>
      <c r="C31" s="8"/>
      <c r="D31" s="2"/>
      <c r="E31" s="8"/>
      <c r="F31" s="2"/>
      <c r="G31" s="8"/>
      <c r="H31" s="2"/>
      <c r="I31" s="8"/>
      <c r="J31" s="2"/>
      <c r="K31" s="8"/>
      <c r="L31" s="2"/>
      <c r="M31" s="8"/>
      <c r="N31" s="2"/>
      <c r="O31" s="8"/>
      <c r="P31" s="2"/>
      <c r="Q31" s="8"/>
      <c r="R31" s="2"/>
      <c r="S31" s="8"/>
      <c r="T31" s="2"/>
      <c r="U31" s="8"/>
      <c r="V31" s="2"/>
      <c r="W31" s="8"/>
      <c r="X31" s="2"/>
      <c r="Y31" s="8"/>
      <c r="Z31" s="24"/>
      <c r="AA31" s="67"/>
    </row>
    <row r="32" spans="1:29" x14ac:dyDescent="0.25">
      <c r="A32" s="23" t="s">
        <v>56</v>
      </c>
      <c r="Z32" s="24"/>
      <c r="AA32" s="24"/>
    </row>
    <row r="33" spans="1:31" s="19" customFormat="1" x14ac:dyDescent="0.25">
      <c r="A33" s="45" t="s">
        <v>87</v>
      </c>
      <c r="B33" s="80">
        <v>79</v>
      </c>
      <c r="C33" s="80">
        <v>5487.15</v>
      </c>
      <c r="D33" s="80">
        <v>81</v>
      </c>
      <c r="E33" s="80">
        <v>4028.74</v>
      </c>
      <c r="F33" s="80">
        <v>85</v>
      </c>
      <c r="G33" s="80">
        <v>2590.4</v>
      </c>
      <c r="H33" s="80">
        <v>111</v>
      </c>
      <c r="I33" s="80">
        <v>4192.49</v>
      </c>
      <c r="J33" s="80">
        <v>53</v>
      </c>
      <c r="K33" s="80">
        <v>1855.79</v>
      </c>
      <c r="L33" s="80">
        <v>55</v>
      </c>
      <c r="M33" s="80">
        <v>2311.29</v>
      </c>
      <c r="N33" s="80">
        <v>84</v>
      </c>
      <c r="O33" s="81">
        <v>2125</v>
      </c>
      <c r="P33" s="80">
        <v>41</v>
      </c>
      <c r="Q33" s="81">
        <v>829.3</v>
      </c>
      <c r="R33" s="80">
        <v>48</v>
      </c>
      <c r="S33" s="81">
        <v>1208.01</v>
      </c>
      <c r="T33" s="80">
        <v>36</v>
      </c>
      <c r="U33" s="81">
        <v>1360.93</v>
      </c>
      <c r="V33" s="80">
        <v>63</v>
      </c>
      <c r="W33" s="81">
        <v>3127.31</v>
      </c>
      <c r="X33" s="80">
        <v>44</v>
      </c>
      <c r="Y33" s="81">
        <v>3061.02</v>
      </c>
      <c r="Z33" s="26">
        <f>B33+D33+F33+H33+J33+L33+N33+P33+R33+T33+V33+X33</f>
        <v>780</v>
      </c>
      <c r="AA33" s="59">
        <f>C33+E33+G33+I33+K33+M33+O33+Q33+S33+U33+W33+Y33</f>
        <v>32177.43</v>
      </c>
    </row>
    <row r="34" spans="1:31" x14ac:dyDescent="0.25">
      <c r="A34" s="45" t="s">
        <v>86</v>
      </c>
      <c r="B34" s="80">
        <v>134</v>
      </c>
      <c r="C34" s="80">
        <v>10713.47</v>
      </c>
      <c r="D34" s="80">
        <v>86</v>
      </c>
      <c r="E34" s="80">
        <v>6505.5</v>
      </c>
      <c r="F34" s="80">
        <v>99</v>
      </c>
      <c r="G34" s="80">
        <v>2848.77</v>
      </c>
      <c r="H34" s="80">
        <v>91</v>
      </c>
      <c r="I34" s="80">
        <v>2754.21</v>
      </c>
      <c r="J34" s="80">
        <v>69</v>
      </c>
      <c r="K34" s="80">
        <v>2486.87</v>
      </c>
      <c r="L34" s="80">
        <v>53</v>
      </c>
      <c r="M34" s="80">
        <v>1194.54</v>
      </c>
      <c r="N34" s="80">
        <v>105</v>
      </c>
      <c r="O34" s="81">
        <v>2906.53</v>
      </c>
      <c r="P34" s="80">
        <v>66</v>
      </c>
      <c r="Q34" s="81">
        <v>1257.49</v>
      </c>
      <c r="R34" s="80">
        <v>53</v>
      </c>
      <c r="S34" s="81">
        <v>818.35</v>
      </c>
      <c r="T34" s="80">
        <v>49</v>
      </c>
      <c r="U34" s="81">
        <v>960.63</v>
      </c>
      <c r="V34" s="80">
        <v>79</v>
      </c>
      <c r="W34" s="81">
        <v>1349.42</v>
      </c>
      <c r="X34" s="80">
        <v>52</v>
      </c>
      <c r="Y34" s="81">
        <v>3496.42</v>
      </c>
      <c r="Z34" s="26">
        <f>B34+D34+F34+H34+J34+L34+N34+P34+R34+T34+V34+X34</f>
        <v>936</v>
      </c>
      <c r="AA34" s="59">
        <f>C34+E34+G34+I34+K34+M34+O34+Q34+S34+U34+W34+Y34</f>
        <v>37292.199999999997</v>
      </c>
    </row>
    <row r="35" spans="1:31" s="15" customFormat="1" ht="13.8" thickBot="1" x14ac:dyDescent="0.3">
      <c r="A35" s="40" t="s">
        <v>88</v>
      </c>
      <c r="B35" s="37">
        <f t="shared" ref="B35:M35" si="5">B33+B34</f>
        <v>213</v>
      </c>
      <c r="C35" s="60">
        <f t="shared" si="5"/>
        <v>16200.619999999999</v>
      </c>
      <c r="D35" s="37">
        <f t="shared" si="5"/>
        <v>167</v>
      </c>
      <c r="E35" s="60">
        <f t="shared" si="5"/>
        <v>10534.24</v>
      </c>
      <c r="F35" s="37">
        <f t="shared" si="5"/>
        <v>184</v>
      </c>
      <c r="G35" s="60">
        <f t="shared" si="5"/>
        <v>5439.17</v>
      </c>
      <c r="H35" s="37">
        <f t="shared" si="5"/>
        <v>202</v>
      </c>
      <c r="I35" s="60">
        <f t="shared" si="5"/>
        <v>6946.7</v>
      </c>
      <c r="J35" s="37">
        <f t="shared" si="5"/>
        <v>122</v>
      </c>
      <c r="K35" s="60">
        <f t="shared" si="5"/>
        <v>4342.66</v>
      </c>
      <c r="L35" s="37">
        <f t="shared" si="5"/>
        <v>108</v>
      </c>
      <c r="M35" s="60">
        <f t="shared" si="5"/>
        <v>3505.83</v>
      </c>
      <c r="N35" s="37">
        <f t="shared" ref="N35:AA35" si="6">SUM(N33:N34)</f>
        <v>189</v>
      </c>
      <c r="O35" s="60">
        <f t="shared" si="6"/>
        <v>5031.5300000000007</v>
      </c>
      <c r="P35" s="37">
        <f t="shared" si="6"/>
        <v>107</v>
      </c>
      <c r="Q35" s="60">
        <f t="shared" si="6"/>
        <v>2086.79</v>
      </c>
      <c r="R35" s="37">
        <f t="shared" si="6"/>
        <v>101</v>
      </c>
      <c r="S35" s="60">
        <f t="shared" si="6"/>
        <v>2026.3600000000001</v>
      </c>
      <c r="T35" s="37">
        <f t="shared" si="6"/>
        <v>85</v>
      </c>
      <c r="U35" s="60">
        <f t="shared" si="6"/>
        <v>2321.56</v>
      </c>
      <c r="V35" s="37">
        <f t="shared" si="6"/>
        <v>142</v>
      </c>
      <c r="W35" s="60">
        <f t="shared" si="6"/>
        <v>4476.7299999999996</v>
      </c>
      <c r="X35" s="37">
        <f t="shared" si="6"/>
        <v>96</v>
      </c>
      <c r="Y35" s="60">
        <f t="shared" si="6"/>
        <v>6557.4400000000005</v>
      </c>
      <c r="Z35" s="28">
        <f t="shared" si="6"/>
        <v>1716</v>
      </c>
      <c r="AA35" s="29">
        <f t="shared" si="6"/>
        <v>69469.63</v>
      </c>
    </row>
    <row r="36" spans="1:31" ht="13.8" thickTop="1" x14ac:dyDescent="0.25">
      <c r="A36" s="1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31" s="40" customFormat="1" ht="26.4" x14ac:dyDescent="0.25">
      <c r="A37" s="99" t="s">
        <v>73</v>
      </c>
      <c r="B37" s="143"/>
      <c r="C37" s="144">
        <f>C16+C25+C35-C9</f>
        <v>17989.560000000001</v>
      </c>
      <c r="D37" s="143"/>
      <c r="E37" s="144">
        <f>E16+E25+E35-E9</f>
        <v>11466.97</v>
      </c>
      <c r="F37" s="143"/>
      <c r="G37" s="144">
        <f>G16+G25+G35-G9</f>
        <v>6492.92</v>
      </c>
      <c r="H37" s="143"/>
      <c r="I37" s="144">
        <f>I16+I25+I35-I9</f>
        <v>9412.84</v>
      </c>
      <c r="J37" s="143"/>
      <c r="K37" s="144">
        <f>K16+K25+K35-K9</f>
        <v>5370.6099999999988</v>
      </c>
      <c r="L37" s="143"/>
      <c r="M37" s="144">
        <f>M16+M25+M35-M9</f>
        <v>5488.8999999999987</v>
      </c>
      <c r="N37" s="143"/>
      <c r="O37" s="144">
        <f>O16+O25+O35-O9</f>
        <v>10192.880000000001</v>
      </c>
      <c r="P37" s="143"/>
      <c r="Q37" s="144">
        <f>Q16+Q25+Q35-Q9</f>
        <v>5914.0899999999992</v>
      </c>
      <c r="R37" s="143"/>
      <c r="S37" s="144">
        <f>S16+S25+S35-S9</f>
        <v>4661.99</v>
      </c>
      <c r="T37" s="143"/>
      <c r="U37" s="144">
        <f>U16+U25+U35-U9</f>
        <v>3458.7999999999984</v>
      </c>
      <c r="V37" s="143"/>
      <c r="W37" s="144">
        <f>W16+W25+W35-W9</f>
        <v>5659.8899999999994</v>
      </c>
      <c r="X37" s="143"/>
      <c r="Y37" s="144">
        <f>Y16+Y25+Y35-Y9</f>
        <v>9190.6500000000015</v>
      </c>
      <c r="Z37" s="143"/>
      <c r="AA37" s="144">
        <f>AA16+AA25+AA35-AA9</f>
        <v>95300.099999999991</v>
      </c>
      <c r="AE37" s="41"/>
    </row>
    <row r="38" spans="1:31" x14ac:dyDescent="0.25">
      <c r="A38" s="10"/>
      <c r="B38" s="9"/>
      <c r="C38" s="9"/>
      <c r="D38" s="9"/>
      <c r="E38" s="9"/>
      <c r="F38" s="9"/>
      <c r="G38" s="9"/>
      <c r="H38" s="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31" ht="23.4" x14ac:dyDescent="0.25">
      <c r="A39" s="139" t="s">
        <v>94</v>
      </c>
    </row>
    <row r="40" spans="1:31" ht="24" x14ac:dyDescent="0.25">
      <c r="A40" s="140" t="s">
        <v>95</v>
      </c>
    </row>
  </sheetData>
  <mergeCells count="13">
    <mergeCell ref="Z3:AA3"/>
    <mergeCell ref="R3:S3"/>
    <mergeCell ref="T3:U3"/>
    <mergeCell ref="V3:W3"/>
    <mergeCell ref="X3:Y3"/>
    <mergeCell ref="L3:M3"/>
    <mergeCell ref="N3:O3"/>
    <mergeCell ref="P3:Q3"/>
    <mergeCell ref="B3:C3"/>
    <mergeCell ref="D3:E3"/>
    <mergeCell ref="F3:G3"/>
    <mergeCell ref="H3:I3"/>
    <mergeCell ref="J3:K3"/>
  </mergeCells>
  <phoneticPr fontId="4" type="noConversion"/>
  <pageMargins left="0.18" right="0.2" top="0.51" bottom="0.86" header="0.5" footer="0.5"/>
  <pageSetup scale="54" orientation="landscape" r:id="rId1"/>
  <headerFooter alignWithMargins="0">
    <oddFooter>&amp;L&amp;8&amp;Z&amp;F&amp;R&amp;8Prepared by Danielle Meier
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E40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50.33203125" customWidth="1"/>
    <col min="2" max="2" width="5.88671875" style="1" customWidth="1"/>
    <col min="3" max="3" width="9.6640625" style="1" customWidth="1"/>
    <col min="4" max="4" width="5.88671875" style="1" customWidth="1"/>
    <col min="5" max="5" width="9.6640625" style="1" customWidth="1"/>
    <col min="6" max="6" width="5.88671875" style="1" customWidth="1"/>
    <col min="7" max="7" width="9.6640625" style="1" customWidth="1"/>
    <col min="8" max="8" width="6.33203125" style="1" customWidth="1"/>
    <col min="9" max="9" width="9.109375" style="1" customWidth="1"/>
    <col min="10" max="10" width="6.33203125" style="1" customWidth="1"/>
    <col min="11" max="11" width="9.109375" style="1" bestFit="1" customWidth="1"/>
    <col min="12" max="12" width="6.33203125" style="1" customWidth="1"/>
    <col min="13" max="13" width="9.109375" style="1" bestFit="1" customWidth="1"/>
    <col min="14" max="14" width="6.33203125" style="1" customWidth="1"/>
    <col min="15" max="15" width="9.109375" style="1" bestFit="1" customWidth="1"/>
    <col min="16" max="16" width="6.33203125" style="1" customWidth="1"/>
    <col min="17" max="17" width="9.109375" style="1" customWidth="1"/>
    <col min="18" max="18" width="6.33203125" style="1" customWidth="1"/>
    <col min="19" max="19" width="9.109375" style="1" customWidth="1"/>
    <col min="20" max="20" width="6.33203125" style="1" customWidth="1"/>
    <col min="21" max="21" width="9.109375" style="1" customWidth="1"/>
    <col min="22" max="22" width="6.33203125" style="1" customWidth="1"/>
    <col min="23" max="23" width="9.109375" style="1" customWidth="1"/>
    <col min="24" max="24" width="7" style="1" customWidth="1"/>
    <col min="25" max="25" width="9.109375" style="1" customWidth="1"/>
    <col min="26" max="26" width="6.44140625" style="2" customWidth="1"/>
    <col min="27" max="27" width="11.109375" style="2" customWidth="1"/>
    <col min="28" max="194" width="8.88671875" customWidth="1"/>
  </cols>
  <sheetData>
    <row r="1" spans="1:27" x14ac:dyDescent="0.25">
      <c r="A1" t="s">
        <v>67</v>
      </c>
    </row>
    <row r="2" spans="1:27" x14ac:dyDescent="0.25">
      <c r="A2" t="s">
        <v>29</v>
      </c>
    </row>
    <row r="3" spans="1:27" s="19" customFormat="1" x14ac:dyDescent="0.25">
      <c r="B3" s="148" t="s">
        <v>0</v>
      </c>
      <c r="C3" s="148"/>
      <c r="D3" s="148" t="s">
        <v>1</v>
      </c>
      <c r="E3" s="148"/>
      <c r="F3" s="148" t="s">
        <v>2</v>
      </c>
      <c r="G3" s="148"/>
      <c r="H3" s="148" t="s">
        <v>3</v>
      </c>
      <c r="I3" s="148"/>
      <c r="J3" s="148" t="s">
        <v>4</v>
      </c>
      <c r="K3" s="148"/>
      <c r="L3" s="148" t="s">
        <v>5</v>
      </c>
      <c r="M3" s="148"/>
      <c r="N3" s="148" t="s">
        <v>6</v>
      </c>
      <c r="O3" s="148"/>
      <c r="P3" s="148" t="s">
        <v>7</v>
      </c>
      <c r="Q3" s="148"/>
      <c r="R3" s="148" t="s">
        <v>8</v>
      </c>
      <c r="S3" s="148"/>
      <c r="T3" s="148" t="s">
        <v>9</v>
      </c>
      <c r="U3" s="148"/>
      <c r="V3" s="148" t="s">
        <v>10</v>
      </c>
      <c r="W3" s="148"/>
      <c r="X3" s="148" t="s">
        <v>11</v>
      </c>
      <c r="Y3" s="148"/>
      <c r="Z3" s="149" t="s">
        <v>12</v>
      </c>
      <c r="AA3" s="149"/>
    </row>
    <row r="4" spans="1:27" x14ac:dyDescent="0.25">
      <c r="B4" s="22" t="s">
        <v>13</v>
      </c>
      <c r="C4" s="22" t="s">
        <v>14</v>
      </c>
      <c r="D4" s="22" t="s">
        <v>13</v>
      </c>
      <c r="E4" s="22" t="s">
        <v>14</v>
      </c>
      <c r="F4" s="22" t="s">
        <v>13</v>
      </c>
      <c r="G4" s="22" t="s">
        <v>14</v>
      </c>
      <c r="H4" s="22" t="s">
        <v>13</v>
      </c>
      <c r="I4" s="22" t="s">
        <v>14</v>
      </c>
      <c r="J4" s="22" t="s">
        <v>13</v>
      </c>
      <c r="K4" s="22" t="s">
        <v>14</v>
      </c>
      <c r="L4" s="22" t="s">
        <v>13</v>
      </c>
      <c r="M4" s="22" t="s">
        <v>14</v>
      </c>
      <c r="N4" s="22" t="s">
        <v>13</v>
      </c>
      <c r="O4" s="22" t="s">
        <v>14</v>
      </c>
      <c r="P4" s="22" t="s">
        <v>13</v>
      </c>
      <c r="Q4" s="22" t="s">
        <v>14</v>
      </c>
      <c r="R4" s="22" t="s">
        <v>13</v>
      </c>
      <c r="S4" s="22" t="s">
        <v>14</v>
      </c>
      <c r="T4" s="22" t="s">
        <v>13</v>
      </c>
      <c r="U4" s="22" t="s">
        <v>14</v>
      </c>
      <c r="V4" s="22" t="s">
        <v>13</v>
      </c>
      <c r="W4" s="22" t="s">
        <v>14</v>
      </c>
      <c r="X4" s="22" t="s">
        <v>13</v>
      </c>
      <c r="Y4" s="22" t="s">
        <v>14</v>
      </c>
      <c r="Z4" s="38" t="s">
        <v>13</v>
      </c>
      <c r="AA4" s="38" t="s">
        <v>14</v>
      </c>
    </row>
    <row r="5" spans="1:27" x14ac:dyDescent="0.25">
      <c r="A5" s="13" t="s">
        <v>32</v>
      </c>
      <c r="Z5" s="24"/>
      <c r="AA5" s="24"/>
    </row>
    <row r="6" spans="1:27" ht="13.8" thickBot="1" x14ac:dyDescent="0.3">
      <c r="A6" s="21" t="s">
        <v>34</v>
      </c>
      <c r="B6" s="74">
        <v>707</v>
      </c>
      <c r="D6" s="74">
        <v>750</v>
      </c>
      <c r="F6" s="74">
        <v>815</v>
      </c>
      <c r="H6" s="74">
        <v>920</v>
      </c>
      <c r="J6" s="74">
        <v>642</v>
      </c>
      <c r="L6" s="74">
        <v>588</v>
      </c>
      <c r="N6" s="74">
        <v>662</v>
      </c>
      <c r="P6" s="74">
        <v>641</v>
      </c>
      <c r="R6" s="74">
        <v>701</v>
      </c>
      <c r="T6" s="74">
        <v>757</v>
      </c>
      <c r="V6" s="76">
        <v>773</v>
      </c>
      <c r="X6" s="74">
        <v>866</v>
      </c>
      <c r="Z6" s="25">
        <f>B6+D6+F6+H6+J6+L6+N6+P6+R6+T6+V6+X6</f>
        <v>8822</v>
      </c>
      <c r="AA6" s="24"/>
    </row>
    <row r="7" spans="1:27" ht="13.8" thickTop="1" x14ac:dyDescent="0.25">
      <c r="A7" s="100" t="s">
        <v>74</v>
      </c>
      <c r="C7" s="75">
        <v>7168.65</v>
      </c>
      <c r="E7" s="75">
        <v>7335.62</v>
      </c>
      <c r="G7" s="75">
        <v>7807.67</v>
      </c>
      <c r="I7" s="75">
        <v>8837.7999999999993</v>
      </c>
      <c r="K7" s="75">
        <v>6072.08</v>
      </c>
      <c r="M7" s="75">
        <v>5647.06</v>
      </c>
      <c r="O7" s="75">
        <v>6461.53</v>
      </c>
      <c r="Q7" s="75">
        <v>6472.95</v>
      </c>
      <c r="S7" s="75">
        <v>6809.79</v>
      </c>
      <c r="U7" s="75">
        <v>7764.48</v>
      </c>
      <c r="W7" s="75">
        <v>7625.48</v>
      </c>
      <c r="Y7" s="75">
        <v>8312.7199999999993</v>
      </c>
      <c r="Z7" s="24"/>
      <c r="AA7" s="26">
        <f>C7+E7+G7+I7+K7+M7+O7+Q7+S7+U7+W7+Y7</f>
        <v>86315.829999999987</v>
      </c>
    </row>
    <row r="8" spans="1:27" x14ac:dyDescent="0.25">
      <c r="A8" s="45" t="s">
        <v>84</v>
      </c>
      <c r="C8" s="76">
        <v>707</v>
      </c>
      <c r="E8" s="76">
        <v>750</v>
      </c>
      <c r="G8" s="76">
        <v>815</v>
      </c>
      <c r="I8" s="76">
        <v>920</v>
      </c>
      <c r="K8" s="76">
        <v>642</v>
      </c>
      <c r="M8" s="76">
        <v>588</v>
      </c>
      <c r="O8" s="76">
        <v>662</v>
      </c>
      <c r="Q8" s="76">
        <v>641</v>
      </c>
      <c r="S8" s="76">
        <v>701</v>
      </c>
      <c r="U8" s="76">
        <v>757</v>
      </c>
      <c r="W8" s="76">
        <v>773</v>
      </c>
      <c r="Y8" s="76">
        <v>866</v>
      </c>
      <c r="Z8" s="24"/>
      <c r="AA8" s="27">
        <f>C8+E8+G8+I8+K8+M8+O8+Q8+S8+U8+W8+Y8</f>
        <v>8822</v>
      </c>
    </row>
    <row r="9" spans="1:27" ht="13.8" thickBot="1" x14ac:dyDescent="0.3">
      <c r="A9" s="23" t="s">
        <v>35</v>
      </c>
      <c r="B9" s="5"/>
      <c r="C9" s="33">
        <f>SUM(C7:C8)</f>
        <v>7875.65</v>
      </c>
      <c r="D9" s="5"/>
      <c r="E9" s="33">
        <f>SUM(E7:E8)</f>
        <v>8085.62</v>
      </c>
      <c r="F9" s="5"/>
      <c r="G9" s="33">
        <f>SUM(G7:G8)</f>
        <v>8622.67</v>
      </c>
      <c r="H9" s="5"/>
      <c r="I9" s="33">
        <f>SUM(I7:I8)</f>
        <v>9757.7999999999993</v>
      </c>
      <c r="J9" s="5"/>
      <c r="K9" s="33">
        <f>SUM(K7:K8)</f>
        <v>6714.08</v>
      </c>
      <c r="L9" s="5"/>
      <c r="M9" s="33">
        <f>SUM(M7:M8)</f>
        <v>6235.06</v>
      </c>
      <c r="N9" s="5"/>
      <c r="O9" s="33">
        <f>SUM(O7:O8)</f>
        <v>7123.53</v>
      </c>
      <c r="P9" s="5"/>
      <c r="Q9" s="33">
        <f>SUM(Q7:Q8)</f>
        <v>7113.95</v>
      </c>
      <c r="R9" s="5"/>
      <c r="S9" s="33">
        <f>SUM(S7:S8)</f>
        <v>7510.79</v>
      </c>
      <c r="T9" s="5"/>
      <c r="U9" s="33">
        <f>SUM(U7:U8)</f>
        <v>8521.48</v>
      </c>
      <c r="V9" s="5"/>
      <c r="W9" s="33">
        <f>SUM(W7:W8)</f>
        <v>8398.48</v>
      </c>
      <c r="X9" s="5"/>
      <c r="Y9" s="33">
        <f>SUM(Y7:Y8)</f>
        <v>9178.7199999999993</v>
      </c>
      <c r="Z9" s="25"/>
      <c r="AA9" s="31">
        <f>SUM(AA7:AA8)</f>
        <v>95137.829999999987</v>
      </c>
    </row>
    <row r="10" spans="1:27" ht="13.8" thickTop="1" x14ac:dyDescent="0.25">
      <c r="Z10" s="24"/>
      <c r="AA10" s="24"/>
    </row>
    <row r="11" spans="1:27" x14ac:dyDescent="0.25">
      <c r="A11" s="23" t="s">
        <v>57</v>
      </c>
      <c r="Z11" s="24"/>
      <c r="AA11" s="24"/>
    </row>
    <row r="12" spans="1:27" x14ac:dyDescent="0.25">
      <c r="A12" s="20" t="s">
        <v>75</v>
      </c>
      <c r="B12" s="78">
        <v>392</v>
      </c>
      <c r="C12" s="78">
        <v>9268.94</v>
      </c>
      <c r="D12" s="78">
        <v>362</v>
      </c>
      <c r="E12" s="78">
        <v>7784.8</v>
      </c>
      <c r="F12" s="78">
        <v>456</v>
      </c>
      <c r="G12" s="78">
        <v>9430.65</v>
      </c>
      <c r="H12" s="78">
        <v>454</v>
      </c>
      <c r="I12" s="78">
        <v>10043.459999999999</v>
      </c>
      <c r="J12" s="78">
        <v>355</v>
      </c>
      <c r="K12" s="78">
        <v>7303.78</v>
      </c>
      <c r="L12" s="78">
        <v>369</v>
      </c>
      <c r="M12" s="78">
        <v>7264.42</v>
      </c>
      <c r="N12" s="78">
        <v>400</v>
      </c>
      <c r="O12" s="78">
        <v>8224.43</v>
      </c>
      <c r="P12" s="78">
        <v>410</v>
      </c>
      <c r="Q12" s="78">
        <v>7290.36</v>
      </c>
      <c r="R12" s="78">
        <v>436</v>
      </c>
      <c r="S12" s="78">
        <v>7803.14</v>
      </c>
      <c r="T12" s="78">
        <v>451</v>
      </c>
      <c r="U12" s="78">
        <v>8568.4500000000007</v>
      </c>
      <c r="V12" s="78">
        <v>501</v>
      </c>
      <c r="W12" s="78">
        <v>9624.5499999999993</v>
      </c>
      <c r="X12" s="78">
        <v>551</v>
      </c>
      <c r="Y12" s="78">
        <v>11178.61</v>
      </c>
      <c r="Z12" s="26">
        <f t="shared" ref="Z12:AA15" si="0">B12+D12+F12+H12+J12+L12+N12+P12+R12+T12+V12+X12</f>
        <v>5137</v>
      </c>
      <c r="AA12" s="26">
        <f t="shared" si="0"/>
        <v>103785.59</v>
      </c>
    </row>
    <row r="13" spans="1:27" x14ac:dyDescent="0.25">
      <c r="A13" s="20" t="s">
        <v>76</v>
      </c>
      <c r="B13" s="78">
        <v>8</v>
      </c>
      <c r="C13" s="78">
        <v>292.77999999999997</v>
      </c>
      <c r="D13" s="78">
        <v>9</v>
      </c>
      <c r="E13" s="78">
        <v>174.17</v>
      </c>
      <c r="F13" s="78">
        <v>6</v>
      </c>
      <c r="G13" s="78">
        <v>70.22</v>
      </c>
      <c r="H13" s="78">
        <v>1</v>
      </c>
      <c r="I13" s="78">
        <v>9.33</v>
      </c>
      <c r="J13" s="78">
        <v>2</v>
      </c>
      <c r="K13" s="78">
        <v>27.5</v>
      </c>
      <c r="L13" s="78">
        <v>4</v>
      </c>
      <c r="M13" s="78">
        <v>99.44</v>
      </c>
      <c r="N13" s="78"/>
      <c r="O13" s="78"/>
      <c r="P13" s="78">
        <v>2</v>
      </c>
      <c r="Q13" s="78">
        <v>31</v>
      </c>
      <c r="R13" s="78">
        <v>8</v>
      </c>
      <c r="S13" s="78">
        <v>241.82</v>
      </c>
      <c r="T13" s="78">
        <v>2</v>
      </c>
      <c r="U13" s="78">
        <v>113.09</v>
      </c>
      <c r="V13" s="78">
        <v>5</v>
      </c>
      <c r="W13" s="78">
        <v>60.83</v>
      </c>
      <c r="X13" s="78">
        <v>6</v>
      </c>
      <c r="Y13" s="78">
        <v>74.52</v>
      </c>
      <c r="Z13" s="26">
        <f t="shared" si="0"/>
        <v>53</v>
      </c>
      <c r="AA13" s="26">
        <f t="shared" si="0"/>
        <v>1194.6999999999998</v>
      </c>
    </row>
    <row r="14" spans="1:27" x14ac:dyDescent="0.25">
      <c r="A14" s="45" t="s">
        <v>77</v>
      </c>
      <c r="B14" s="78">
        <v>41</v>
      </c>
      <c r="C14" s="78">
        <v>4398</v>
      </c>
      <c r="D14" s="78">
        <v>50</v>
      </c>
      <c r="E14" s="78">
        <v>6129</v>
      </c>
      <c r="F14" s="78">
        <v>31</v>
      </c>
      <c r="G14" s="78">
        <v>3398.88</v>
      </c>
      <c r="H14" s="78">
        <v>35</v>
      </c>
      <c r="I14" s="78">
        <v>4752</v>
      </c>
      <c r="J14" s="78">
        <v>14</v>
      </c>
      <c r="K14" s="78">
        <v>1303</v>
      </c>
      <c r="L14" s="78">
        <v>16</v>
      </c>
      <c r="M14" s="78">
        <v>1817</v>
      </c>
      <c r="N14" s="78">
        <v>11</v>
      </c>
      <c r="O14" s="78">
        <v>1482</v>
      </c>
      <c r="P14" s="78">
        <v>2</v>
      </c>
      <c r="Q14" s="78">
        <v>862</v>
      </c>
      <c r="R14" s="78">
        <v>21</v>
      </c>
      <c r="S14" s="78">
        <v>2709</v>
      </c>
      <c r="T14" s="78">
        <v>21</v>
      </c>
      <c r="U14" s="78">
        <v>1668</v>
      </c>
      <c r="V14" s="78">
        <v>29</v>
      </c>
      <c r="W14" s="78">
        <v>3180</v>
      </c>
      <c r="X14" s="78">
        <v>19</v>
      </c>
      <c r="Y14" s="78">
        <v>1943</v>
      </c>
      <c r="Z14" s="26">
        <f t="shared" si="0"/>
        <v>290</v>
      </c>
      <c r="AA14" s="26">
        <f t="shared" si="0"/>
        <v>33641.880000000005</v>
      </c>
    </row>
    <row r="15" spans="1:27" s="19" customFormat="1" x14ac:dyDescent="0.25">
      <c r="A15" s="45" t="s">
        <v>78</v>
      </c>
      <c r="B15" s="79">
        <v>3</v>
      </c>
      <c r="C15" s="79">
        <v>0</v>
      </c>
      <c r="D15" s="79"/>
      <c r="E15" s="79"/>
      <c r="F15" s="79">
        <v>2</v>
      </c>
      <c r="G15" s="79">
        <v>214</v>
      </c>
      <c r="H15" s="79">
        <v>2</v>
      </c>
      <c r="I15" s="79">
        <v>214</v>
      </c>
      <c r="J15" s="79">
        <v>1</v>
      </c>
      <c r="K15" s="79">
        <v>0</v>
      </c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26">
        <f t="shared" si="0"/>
        <v>8</v>
      </c>
      <c r="AA15" s="26">
        <f t="shared" si="0"/>
        <v>428</v>
      </c>
    </row>
    <row r="16" spans="1:27" ht="13.8" thickBot="1" x14ac:dyDescent="0.3">
      <c r="A16" s="103" t="s">
        <v>72</v>
      </c>
      <c r="B16" s="17">
        <f t="shared" ref="B16:AA16" si="1">SUM(B12:B15)</f>
        <v>444</v>
      </c>
      <c r="C16" s="33">
        <f t="shared" si="1"/>
        <v>13959.720000000001</v>
      </c>
      <c r="D16" s="17">
        <f t="shared" si="1"/>
        <v>421</v>
      </c>
      <c r="E16" s="33">
        <f t="shared" si="1"/>
        <v>14087.970000000001</v>
      </c>
      <c r="F16" s="17">
        <f t="shared" si="1"/>
        <v>495</v>
      </c>
      <c r="G16" s="33">
        <f t="shared" si="1"/>
        <v>13113.75</v>
      </c>
      <c r="H16" s="17">
        <f t="shared" si="1"/>
        <v>492</v>
      </c>
      <c r="I16" s="33">
        <f t="shared" si="1"/>
        <v>15018.789999999999</v>
      </c>
      <c r="J16" s="17">
        <f t="shared" si="1"/>
        <v>372</v>
      </c>
      <c r="K16" s="33">
        <f t="shared" si="1"/>
        <v>8634.2799999999988</v>
      </c>
      <c r="L16" s="17">
        <f t="shared" si="1"/>
        <v>389</v>
      </c>
      <c r="M16" s="33">
        <f t="shared" si="1"/>
        <v>9180.86</v>
      </c>
      <c r="N16" s="17">
        <f t="shared" si="1"/>
        <v>411</v>
      </c>
      <c r="O16" s="33">
        <f t="shared" si="1"/>
        <v>9706.43</v>
      </c>
      <c r="P16" s="17">
        <f t="shared" si="1"/>
        <v>414</v>
      </c>
      <c r="Q16" s="33">
        <f t="shared" si="1"/>
        <v>8183.36</v>
      </c>
      <c r="R16" s="17">
        <f t="shared" si="1"/>
        <v>465</v>
      </c>
      <c r="S16" s="33">
        <f t="shared" si="1"/>
        <v>10753.96</v>
      </c>
      <c r="T16" s="17">
        <f t="shared" si="1"/>
        <v>474</v>
      </c>
      <c r="U16" s="33">
        <f t="shared" si="1"/>
        <v>10349.540000000001</v>
      </c>
      <c r="V16" s="17">
        <f t="shared" si="1"/>
        <v>535</v>
      </c>
      <c r="W16" s="33">
        <f t="shared" si="1"/>
        <v>12865.38</v>
      </c>
      <c r="X16" s="17">
        <f t="shared" si="1"/>
        <v>576</v>
      </c>
      <c r="Y16" s="33">
        <f t="shared" si="1"/>
        <v>13196.130000000001</v>
      </c>
      <c r="Z16" s="28">
        <f t="shared" si="1"/>
        <v>5488</v>
      </c>
      <c r="AA16" s="29">
        <f t="shared" si="1"/>
        <v>139050.16999999998</v>
      </c>
    </row>
    <row r="17" spans="1:29" ht="13.8" thickTop="1" x14ac:dyDescent="0.25">
      <c r="Z17" s="24"/>
      <c r="AA17" s="24"/>
    </row>
    <row r="18" spans="1:29" x14ac:dyDescent="0.25">
      <c r="A18" s="23" t="s">
        <v>91</v>
      </c>
      <c r="Z18" s="24"/>
      <c r="AA18" s="24"/>
    </row>
    <row r="19" spans="1:29" x14ac:dyDescent="0.25">
      <c r="A19" s="45" t="s">
        <v>79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26">
        <f t="shared" ref="Z19:AA24" si="2">B19+D19+F19+H19+J19+L19+N19+P19+R19+T19+V19+X19</f>
        <v>0</v>
      </c>
      <c r="AA19" s="26">
        <f t="shared" si="2"/>
        <v>0</v>
      </c>
    </row>
    <row r="20" spans="1:29" x14ac:dyDescent="0.25">
      <c r="A20" s="45" t="s">
        <v>80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6">
        <f t="shared" si="2"/>
        <v>0</v>
      </c>
      <c r="AA20" s="26">
        <f t="shared" si="2"/>
        <v>0</v>
      </c>
    </row>
    <row r="21" spans="1:29" x14ac:dyDescent="0.25">
      <c r="A21" s="45" t="s">
        <v>81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26">
        <f t="shared" si="2"/>
        <v>0</v>
      </c>
      <c r="AA21" s="26">
        <f t="shared" si="2"/>
        <v>0</v>
      </c>
    </row>
    <row r="22" spans="1:29" x14ac:dyDescent="0.25">
      <c r="A22" s="45" t="s">
        <v>82</v>
      </c>
      <c r="B22" s="80">
        <v>17</v>
      </c>
      <c r="C22" s="80">
        <v>7257.72</v>
      </c>
      <c r="D22" s="80">
        <v>18</v>
      </c>
      <c r="E22" s="80">
        <v>7587.22</v>
      </c>
      <c r="F22" s="80">
        <v>13</v>
      </c>
      <c r="G22" s="80">
        <v>5700.98</v>
      </c>
      <c r="H22" s="80">
        <v>19</v>
      </c>
      <c r="I22" s="80">
        <v>7843.65</v>
      </c>
      <c r="J22" s="80">
        <v>14</v>
      </c>
      <c r="K22" s="80">
        <v>5080.8</v>
      </c>
      <c r="L22" s="80">
        <v>8</v>
      </c>
      <c r="M22" s="80">
        <v>4592.1000000000004</v>
      </c>
      <c r="N22" s="80">
        <v>34</v>
      </c>
      <c r="O22" s="80">
        <v>12444.63</v>
      </c>
      <c r="P22" s="80">
        <v>17</v>
      </c>
      <c r="Q22" s="80">
        <v>7689.8</v>
      </c>
      <c r="R22" s="80">
        <v>15</v>
      </c>
      <c r="S22" s="80">
        <v>6671.38</v>
      </c>
      <c r="T22" s="80">
        <v>17</v>
      </c>
      <c r="U22" s="80">
        <v>6223.11</v>
      </c>
      <c r="V22" s="80">
        <v>35</v>
      </c>
      <c r="W22" s="80">
        <v>12923.69</v>
      </c>
      <c r="X22" s="80">
        <v>24</v>
      </c>
      <c r="Y22" s="80">
        <v>10731.26</v>
      </c>
      <c r="Z22" s="26">
        <f t="shared" si="2"/>
        <v>231</v>
      </c>
      <c r="AA22" s="26">
        <f t="shared" si="2"/>
        <v>94746.34</v>
      </c>
    </row>
    <row r="23" spans="1:29" x14ac:dyDescent="0.25">
      <c r="A23" s="45" t="s">
        <v>83</v>
      </c>
      <c r="B23" s="80">
        <v>6</v>
      </c>
      <c r="C23" s="80">
        <v>1504.03</v>
      </c>
      <c r="D23" s="80">
        <v>6</v>
      </c>
      <c r="E23" s="80">
        <v>1450.09</v>
      </c>
      <c r="F23" s="80">
        <v>14</v>
      </c>
      <c r="G23" s="80">
        <v>5359.4</v>
      </c>
      <c r="H23" s="80">
        <v>7</v>
      </c>
      <c r="I23" s="80">
        <v>1838.36</v>
      </c>
      <c r="J23" s="80">
        <v>2</v>
      </c>
      <c r="K23" s="80">
        <v>252.91</v>
      </c>
      <c r="L23" s="80">
        <v>5</v>
      </c>
      <c r="M23" s="80">
        <v>1736.63</v>
      </c>
      <c r="N23" s="80">
        <v>6</v>
      </c>
      <c r="O23" s="80">
        <v>2076.61</v>
      </c>
      <c r="P23" s="80">
        <v>8</v>
      </c>
      <c r="Q23" s="80">
        <v>4440.8100000000004</v>
      </c>
      <c r="R23" s="80">
        <v>9</v>
      </c>
      <c r="S23" s="80">
        <v>3192.1</v>
      </c>
      <c r="T23" s="80">
        <v>9</v>
      </c>
      <c r="U23" s="80">
        <v>2741.75</v>
      </c>
      <c r="V23" s="80">
        <v>6</v>
      </c>
      <c r="W23" s="80">
        <v>3030.69</v>
      </c>
      <c r="X23" s="80">
        <v>4</v>
      </c>
      <c r="Y23" s="80">
        <v>2195.7399999999998</v>
      </c>
      <c r="Z23" s="26">
        <f t="shared" si="2"/>
        <v>82</v>
      </c>
      <c r="AA23" s="26">
        <f t="shared" si="2"/>
        <v>29819.120000000003</v>
      </c>
    </row>
    <row r="24" spans="1:29" x14ac:dyDescent="0.25">
      <c r="A24" s="45" t="s">
        <v>66</v>
      </c>
      <c r="B24" s="79">
        <v>2</v>
      </c>
      <c r="C24" s="79">
        <v>546.83000000000004</v>
      </c>
      <c r="D24" s="79">
        <v>3</v>
      </c>
      <c r="E24" s="79">
        <v>1272.43</v>
      </c>
      <c r="F24" s="79">
        <v>2</v>
      </c>
      <c r="G24" s="79">
        <v>494.99</v>
      </c>
      <c r="H24" s="79">
        <v>1</v>
      </c>
      <c r="I24" s="79">
        <v>1089.52</v>
      </c>
      <c r="J24" s="79"/>
      <c r="K24" s="79"/>
      <c r="L24" s="79"/>
      <c r="M24" s="79"/>
      <c r="N24" s="79">
        <v>2</v>
      </c>
      <c r="O24" s="79">
        <v>1519.69</v>
      </c>
      <c r="P24" s="79">
        <v>1</v>
      </c>
      <c r="Q24" s="79">
        <v>114.42</v>
      </c>
      <c r="R24" s="79">
        <v>2</v>
      </c>
      <c r="S24" s="79">
        <v>140.96</v>
      </c>
      <c r="T24" s="79">
        <v>3</v>
      </c>
      <c r="U24" s="79">
        <v>1376.17</v>
      </c>
      <c r="V24" s="79">
        <v>2</v>
      </c>
      <c r="W24" s="79">
        <v>362.1</v>
      </c>
      <c r="X24" s="79">
        <v>1</v>
      </c>
      <c r="Y24" s="79">
        <v>155</v>
      </c>
      <c r="Z24" s="26">
        <f t="shared" si="2"/>
        <v>19</v>
      </c>
      <c r="AA24" s="26">
        <f t="shared" si="2"/>
        <v>7072.1100000000006</v>
      </c>
      <c r="AC24" s="12"/>
    </row>
    <row r="25" spans="1:29" ht="13.8" thickBot="1" x14ac:dyDescent="0.3">
      <c r="A25" s="23" t="s">
        <v>85</v>
      </c>
      <c r="B25" s="17">
        <f t="shared" ref="B25:AA25" si="3">SUM(B19:B24)</f>
        <v>25</v>
      </c>
      <c r="C25" s="33">
        <f t="shared" si="3"/>
        <v>9308.58</v>
      </c>
      <c r="D25" s="17">
        <f t="shared" si="3"/>
        <v>27</v>
      </c>
      <c r="E25" s="33">
        <f t="shared" si="3"/>
        <v>10309.74</v>
      </c>
      <c r="F25" s="17">
        <f t="shared" si="3"/>
        <v>29</v>
      </c>
      <c r="G25" s="33">
        <f t="shared" si="3"/>
        <v>11555.369999999999</v>
      </c>
      <c r="H25" s="17">
        <f t="shared" si="3"/>
        <v>27</v>
      </c>
      <c r="I25" s="33">
        <f t="shared" si="3"/>
        <v>10771.53</v>
      </c>
      <c r="J25" s="17">
        <f t="shared" si="3"/>
        <v>16</v>
      </c>
      <c r="K25" s="33">
        <f t="shared" si="3"/>
        <v>5333.71</v>
      </c>
      <c r="L25" s="17">
        <f t="shared" si="3"/>
        <v>13</v>
      </c>
      <c r="M25" s="33">
        <f t="shared" si="3"/>
        <v>6328.7300000000005</v>
      </c>
      <c r="N25" s="17">
        <f t="shared" si="3"/>
        <v>42</v>
      </c>
      <c r="O25" s="33">
        <f t="shared" si="3"/>
        <v>16040.93</v>
      </c>
      <c r="P25" s="17">
        <f t="shared" si="3"/>
        <v>26</v>
      </c>
      <c r="Q25" s="33">
        <f t="shared" si="3"/>
        <v>12245.03</v>
      </c>
      <c r="R25" s="17">
        <f t="shared" si="3"/>
        <v>26</v>
      </c>
      <c r="S25" s="33">
        <f t="shared" si="3"/>
        <v>10004.439999999999</v>
      </c>
      <c r="T25" s="17">
        <f t="shared" si="3"/>
        <v>29</v>
      </c>
      <c r="U25" s="33">
        <f t="shared" si="3"/>
        <v>10341.030000000001</v>
      </c>
      <c r="V25" s="17">
        <f t="shared" si="3"/>
        <v>43</v>
      </c>
      <c r="W25" s="33">
        <f t="shared" si="3"/>
        <v>16316.480000000001</v>
      </c>
      <c r="X25" s="17">
        <f t="shared" si="3"/>
        <v>29</v>
      </c>
      <c r="Y25" s="33">
        <f t="shared" si="3"/>
        <v>13082</v>
      </c>
      <c r="Z25" s="28">
        <f t="shared" si="3"/>
        <v>332</v>
      </c>
      <c r="AA25" s="29">
        <f t="shared" si="3"/>
        <v>131637.57</v>
      </c>
    </row>
    <row r="26" spans="1:29" ht="13.8" thickTop="1" x14ac:dyDescent="0.25">
      <c r="A26" s="23"/>
      <c r="Z26" s="24"/>
      <c r="AA26" s="24"/>
    </row>
    <row r="27" spans="1:29" x14ac:dyDescent="0.25">
      <c r="A27" s="138" t="s">
        <v>92</v>
      </c>
      <c r="B27" s="35">
        <f t="shared" ref="B27:AA27" si="4">B16+B25</f>
        <v>469</v>
      </c>
      <c r="C27" s="44">
        <f t="shared" si="4"/>
        <v>23268.300000000003</v>
      </c>
      <c r="D27" s="35">
        <f t="shared" si="4"/>
        <v>448</v>
      </c>
      <c r="E27" s="44">
        <f t="shared" si="4"/>
        <v>24397.71</v>
      </c>
      <c r="F27" s="35">
        <f t="shared" si="4"/>
        <v>524</v>
      </c>
      <c r="G27" s="44">
        <f t="shared" si="4"/>
        <v>24669.119999999999</v>
      </c>
      <c r="H27" s="35">
        <f t="shared" si="4"/>
        <v>519</v>
      </c>
      <c r="I27" s="44">
        <f t="shared" si="4"/>
        <v>25790.32</v>
      </c>
      <c r="J27" s="35">
        <f t="shared" si="4"/>
        <v>388</v>
      </c>
      <c r="K27" s="44">
        <f t="shared" si="4"/>
        <v>13967.989999999998</v>
      </c>
      <c r="L27" s="35">
        <f t="shared" si="4"/>
        <v>402</v>
      </c>
      <c r="M27" s="44">
        <f t="shared" si="4"/>
        <v>15509.59</v>
      </c>
      <c r="N27" s="35">
        <f t="shared" si="4"/>
        <v>453</v>
      </c>
      <c r="O27" s="44">
        <f t="shared" si="4"/>
        <v>25747.360000000001</v>
      </c>
      <c r="P27" s="35">
        <f t="shared" si="4"/>
        <v>440</v>
      </c>
      <c r="Q27" s="44">
        <f t="shared" si="4"/>
        <v>20428.39</v>
      </c>
      <c r="R27" s="35">
        <f t="shared" si="4"/>
        <v>491</v>
      </c>
      <c r="S27" s="44">
        <f t="shared" si="4"/>
        <v>20758.399999999998</v>
      </c>
      <c r="T27" s="35">
        <f t="shared" si="4"/>
        <v>503</v>
      </c>
      <c r="U27" s="44">
        <f t="shared" si="4"/>
        <v>20690.57</v>
      </c>
      <c r="V27" s="35">
        <f t="shared" si="4"/>
        <v>578</v>
      </c>
      <c r="W27" s="44">
        <f t="shared" si="4"/>
        <v>29181.86</v>
      </c>
      <c r="X27" s="35">
        <f t="shared" si="4"/>
        <v>605</v>
      </c>
      <c r="Y27" s="44">
        <f t="shared" si="4"/>
        <v>26278.13</v>
      </c>
      <c r="Z27" s="63">
        <f t="shared" si="4"/>
        <v>5820</v>
      </c>
      <c r="AA27" s="64">
        <f t="shared" si="4"/>
        <v>270687.74</v>
      </c>
    </row>
    <row r="28" spans="1:29" x14ac:dyDescent="0.25">
      <c r="A28" s="23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4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63"/>
      <c r="AA28" s="64"/>
    </row>
    <row r="29" spans="1:29" ht="12.75" customHeight="1" x14ac:dyDescent="0.25">
      <c r="A29" s="23" t="s">
        <v>58</v>
      </c>
      <c r="B29" s="34"/>
      <c r="C29" s="77">
        <v>265831.96999999997</v>
      </c>
      <c r="D29" s="34"/>
      <c r="E29" s="77">
        <v>274466.49</v>
      </c>
      <c r="F29" s="34"/>
      <c r="G29" s="77">
        <v>273751.36</v>
      </c>
      <c r="H29" s="34"/>
      <c r="I29" s="77">
        <v>280860.90000000002</v>
      </c>
      <c r="J29" s="34"/>
      <c r="K29" s="77">
        <v>192896.15</v>
      </c>
      <c r="L29" s="34"/>
      <c r="M29" s="77">
        <v>201790.46</v>
      </c>
      <c r="N29" s="34"/>
      <c r="O29" s="77">
        <v>202740.45</v>
      </c>
      <c r="P29" s="34"/>
      <c r="Q29" s="77">
        <v>204415.97</v>
      </c>
      <c r="R29" s="34"/>
      <c r="S29" s="77">
        <v>241858.88</v>
      </c>
      <c r="T29" s="34"/>
      <c r="U29" s="77">
        <v>236918.91</v>
      </c>
      <c r="V29" s="34"/>
      <c r="W29" s="77">
        <v>247982.6</v>
      </c>
      <c r="X29" s="34"/>
      <c r="Y29" s="77">
        <v>295530.65000000002</v>
      </c>
      <c r="Z29" s="54"/>
      <c r="AA29" s="32">
        <f>C29+E29+G29+I29+K29+M29+O29+Q29+S29+U29+W29+Y29</f>
        <v>2919044.79</v>
      </c>
      <c r="AC29" s="56"/>
    </row>
    <row r="30" spans="1:29" ht="13.8" thickBot="1" x14ac:dyDescent="0.3">
      <c r="A30" s="45" t="s">
        <v>59</v>
      </c>
      <c r="B30" s="17"/>
      <c r="C30" s="58">
        <f>C27/C29</f>
        <v>8.7530104072884862E-2</v>
      </c>
      <c r="D30" s="17"/>
      <c r="E30" s="58">
        <f>E27/E29</f>
        <v>8.8891397999078137E-2</v>
      </c>
      <c r="F30" s="17"/>
      <c r="G30" s="58">
        <f>G27/G29</f>
        <v>9.0115059154409316E-2</v>
      </c>
      <c r="H30" s="17"/>
      <c r="I30" s="58">
        <f>I27/I29</f>
        <v>9.182595370163664E-2</v>
      </c>
      <c r="J30" s="17"/>
      <c r="K30" s="58">
        <f>K27/K29</f>
        <v>7.2411968823639039E-2</v>
      </c>
      <c r="L30" s="17"/>
      <c r="M30" s="58">
        <f>M27/M29</f>
        <v>7.6859877320265793E-2</v>
      </c>
      <c r="N30" s="17"/>
      <c r="O30" s="58">
        <f>O27/O29</f>
        <v>0.12699666001530527</v>
      </c>
      <c r="P30" s="17"/>
      <c r="Q30" s="58">
        <f>Q27/Q29</f>
        <v>9.9935391544995228E-2</v>
      </c>
      <c r="R30" s="17"/>
      <c r="S30" s="58">
        <f>S27/S29</f>
        <v>8.582856250719427E-2</v>
      </c>
      <c r="T30" s="17"/>
      <c r="U30" s="58">
        <f>U27/U29</f>
        <v>8.7331863885411254E-2</v>
      </c>
      <c r="V30" s="17"/>
      <c r="W30" s="58">
        <f>W27/W29</f>
        <v>0.11767704669601819</v>
      </c>
      <c r="X30" s="17"/>
      <c r="Y30" s="58">
        <f>Y27/Y29</f>
        <v>8.8918459049848131E-2</v>
      </c>
      <c r="Z30" s="65"/>
      <c r="AA30" s="66">
        <f>AA27/AA29</f>
        <v>9.273161581052683E-2</v>
      </c>
    </row>
    <row r="31" spans="1:29" ht="13.5" customHeight="1" thickTop="1" x14ac:dyDescent="0.25">
      <c r="A31" s="21"/>
      <c r="C31" s="6"/>
      <c r="E31" s="6"/>
      <c r="G31" s="6"/>
      <c r="I31" s="6"/>
      <c r="K31" s="6"/>
      <c r="M31" s="6"/>
      <c r="O31" s="6"/>
      <c r="Q31" s="6"/>
      <c r="S31" s="6"/>
      <c r="U31" s="6"/>
      <c r="W31" s="6"/>
      <c r="Y31" s="6"/>
      <c r="Z31" s="24"/>
      <c r="AA31" s="67"/>
    </row>
    <row r="32" spans="1:29" x14ac:dyDescent="0.25">
      <c r="A32" s="23" t="s">
        <v>56</v>
      </c>
      <c r="Z32" s="24"/>
      <c r="AA32" s="24"/>
    </row>
    <row r="33" spans="1:31" s="19" customFormat="1" x14ac:dyDescent="0.25">
      <c r="A33" s="45" t="s">
        <v>87</v>
      </c>
      <c r="B33" s="80">
        <v>148</v>
      </c>
      <c r="C33" s="80">
        <v>5860.87</v>
      </c>
      <c r="D33" s="80">
        <v>168</v>
      </c>
      <c r="E33" s="80">
        <v>4261.01</v>
      </c>
      <c r="F33" s="80">
        <v>192</v>
      </c>
      <c r="G33" s="80">
        <v>8093.39</v>
      </c>
      <c r="H33" s="80">
        <v>191</v>
      </c>
      <c r="I33" s="80">
        <v>5853.55</v>
      </c>
      <c r="J33" s="80">
        <v>235</v>
      </c>
      <c r="K33" s="80">
        <v>9316.61</v>
      </c>
      <c r="L33" s="80">
        <v>166</v>
      </c>
      <c r="M33" s="80">
        <v>5780.14</v>
      </c>
      <c r="N33" s="80">
        <v>181</v>
      </c>
      <c r="O33" s="81">
        <v>6623.19</v>
      </c>
      <c r="P33" s="80">
        <v>149</v>
      </c>
      <c r="Q33" s="81">
        <v>4704.21</v>
      </c>
      <c r="R33" s="80">
        <v>196</v>
      </c>
      <c r="S33" s="81">
        <v>6155</v>
      </c>
      <c r="T33" s="80">
        <v>221</v>
      </c>
      <c r="U33" s="81">
        <v>5591.57</v>
      </c>
      <c r="V33" s="80">
        <v>248</v>
      </c>
      <c r="W33" s="81">
        <v>13124.66</v>
      </c>
      <c r="X33" s="80">
        <v>312</v>
      </c>
      <c r="Y33" s="81">
        <v>14212.2</v>
      </c>
      <c r="Z33" s="26">
        <f>B33+D33+F33+H33+J33+L33+N33+P33+R33+T33+V33+X33</f>
        <v>2407</v>
      </c>
      <c r="AA33" s="59">
        <f>C33+E33+G33+I33+K33+M33+O33+Q33+S33+U33+W33+Y33</f>
        <v>89576.4</v>
      </c>
    </row>
    <row r="34" spans="1:31" x14ac:dyDescent="0.25">
      <c r="A34" s="45" t="s">
        <v>86</v>
      </c>
      <c r="B34" s="80">
        <v>164</v>
      </c>
      <c r="C34" s="80">
        <v>12429.58</v>
      </c>
      <c r="D34" s="80">
        <v>193</v>
      </c>
      <c r="E34" s="80">
        <v>14861.1</v>
      </c>
      <c r="F34" s="80">
        <v>276</v>
      </c>
      <c r="G34" s="80">
        <v>8886.5400000000009</v>
      </c>
      <c r="H34" s="80">
        <v>282</v>
      </c>
      <c r="I34" s="80">
        <v>7547.7</v>
      </c>
      <c r="J34" s="80">
        <v>232</v>
      </c>
      <c r="K34" s="80">
        <v>5403.21</v>
      </c>
      <c r="L34" s="80">
        <v>176</v>
      </c>
      <c r="M34" s="80">
        <v>4439.92</v>
      </c>
      <c r="N34" s="80">
        <v>194</v>
      </c>
      <c r="O34" s="81">
        <v>5271.19</v>
      </c>
      <c r="P34" s="80">
        <v>267</v>
      </c>
      <c r="Q34" s="81">
        <v>7021.55</v>
      </c>
      <c r="R34" s="80">
        <v>279</v>
      </c>
      <c r="S34" s="81">
        <v>6153.28</v>
      </c>
      <c r="T34" s="80">
        <v>192</v>
      </c>
      <c r="U34" s="81">
        <v>6819.89</v>
      </c>
      <c r="V34" s="80">
        <v>212</v>
      </c>
      <c r="W34" s="81">
        <v>4956.01</v>
      </c>
      <c r="X34" s="80">
        <v>279</v>
      </c>
      <c r="Y34" s="81">
        <v>18839.75</v>
      </c>
      <c r="Z34" s="26">
        <f>B34+D34+F34+H34+J34+L34+N34+P34+R34+T34+V34+X34</f>
        <v>2746</v>
      </c>
      <c r="AA34" s="59">
        <f>C34+E34+G34+I34+K34+M34+O34+Q34+S34+U34+W34+Y34</f>
        <v>102629.71999999999</v>
      </c>
    </row>
    <row r="35" spans="1:31" s="15" customFormat="1" ht="13.8" thickBot="1" x14ac:dyDescent="0.3">
      <c r="A35" s="40" t="s">
        <v>88</v>
      </c>
      <c r="B35" s="37">
        <f t="shared" ref="B35:M35" si="5">B33+B34</f>
        <v>312</v>
      </c>
      <c r="C35" s="60">
        <f t="shared" si="5"/>
        <v>18290.45</v>
      </c>
      <c r="D35" s="37">
        <f t="shared" si="5"/>
        <v>361</v>
      </c>
      <c r="E35" s="60">
        <f t="shared" si="5"/>
        <v>19122.11</v>
      </c>
      <c r="F35" s="37">
        <f t="shared" si="5"/>
        <v>468</v>
      </c>
      <c r="G35" s="60">
        <f t="shared" si="5"/>
        <v>16979.93</v>
      </c>
      <c r="H35" s="37">
        <f t="shared" si="5"/>
        <v>473</v>
      </c>
      <c r="I35" s="60">
        <f t="shared" si="5"/>
        <v>13401.25</v>
      </c>
      <c r="J35" s="37">
        <f t="shared" si="5"/>
        <v>467</v>
      </c>
      <c r="K35" s="60">
        <f t="shared" si="5"/>
        <v>14719.82</v>
      </c>
      <c r="L35" s="37">
        <f t="shared" si="5"/>
        <v>342</v>
      </c>
      <c r="M35" s="60">
        <f t="shared" si="5"/>
        <v>10220.060000000001</v>
      </c>
      <c r="N35" s="37">
        <f t="shared" ref="N35:AA35" si="6">SUM(N33:N34)</f>
        <v>375</v>
      </c>
      <c r="O35" s="60">
        <f t="shared" si="6"/>
        <v>11894.38</v>
      </c>
      <c r="P35" s="37">
        <f t="shared" si="6"/>
        <v>416</v>
      </c>
      <c r="Q35" s="60">
        <f t="shared" si="6"/>
        <v>11725.76</v>
      </c>
      <c r="R35" s="37">
        <f t="shared" si="6"/>
        <v>475</v>
      </c>
      <c r="S35" s="60">
        <f t="shared" si="6"/>
        <v>12308.279999999999</v>
      </c>
      <c r="T35" s="37">
        <f t="shared" si="6"/>
        <v>413</v>
      </c>
      <c r="U35" s="60">
        <f t="shared" si="6"/>
        <v>12411.46</v>
      </c>
      <c r="V35" s="37">
        <f t="shared" si="6"/>
        <v>460</v>
      </c>
      <c r="W35" s="60">
        <f t="shared" si="6"/>
        <v>18080.669999999998</v>
      </c>
      <c r="X35" s="37">
        <f t="shared" si="6"/>
        <v>591</v>
      </c>
      <c r="Y35" s="60">
        <f t="shared" si="6"/>
        <v>33051.949999999997</v>
      </c>
      <c r="Z35" s="28">
        <f t="shared" si="6"/>
        <v>5153</v>
      </c>
      <c r="AA35" s="29">
        <f t="shared" si="6"/>
        <v>192206.12</v>
      </c>
    </row>
    <row r="36" spans="1:31" ht="13.8" thickTop="1" x14ac:dyDescent="0.25">
      <c r="A36" s="1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31" s="40" customFormat="1" ht="26.4" x14ac:dyDescent="0.25">
      <c r="A37" s="99" t="s">
        <v>73</v>
      </c>
      <c r="B37" s="141"/>
      <c r="C37" s="142">
        <f>C16+C25+C35-C9</f>
        <v>33683.1</v>
      </c>
      <c r="D37" s="141"/>
      <c r="E37" s="142">
        <f>E16+E25+E35-E9</f>
        <v>35434.199999999997</v>
      </c>
      <c r="F37" s="141"/>
      <c r="G37" s="142">
        <f>G16+G25+G35-G9</f>
        <v>33026.380000000005</v>
      </c>
      <c r="H37" s="141"/>
      <c r="I37" s="142">
        <f>I16+I25+I35-I9</f>
        <v>29433.77</v>
      </c>
      <c r="J37" s="141"/>
      <c r="K37" s="142">
        <f>K16+K25+K35-K9</f>
        <v>21973.729999999996</v>
      </c>
      <c r="L37" s="141"/>
      <c r="M37" s="142">
        <f>M16+M25+M35-M9</f>
        <v>19494.59</v>
      </c>
      <c r="N37" s="141"/>
      <c r="O37" s="142">
        <f>O16+O25+O35-O9</f>
        <v>30518.21</v>
      </c>
      <c r="P37" s="141"/>
      <c r="Q37" s="142">
        <f>Q16+Q25+Q35-Q9</f>
        <v>25040.2</v>
      </c>
      <c r="R37" s="141"/>
      <c r="S37" s="142">
        <f>S16+S25+S35-S9</f>
        <v>25555.889999999992</v>
      </c>
      <c r="T37" s="141"/>
      <c r="U37" s="142">
        <f>U16+U25+U35-U9</f>
        <v>24580.55</v>
      </c>
      <c r="V37" s="141"/>
      <c r="W37" s="142">
        <f>W16+W25+W35-W9</f>
        <v>38864.050000000003</v>
      </c>
      <c r="X37" s="141"/>
      <c r="Y37" s="142">
        <f>Y16+Y25+Y35-Y9</f>
        <v>50151.360000000001</v>
      </c>
      <c r="Z37" s="141"/>
      <c r="AA37" s="142">
        <f>AA16+AA25+AA35-AA9</f>
        <v>367756.03</v>
      </c>
      <c r="AE37" s="41"/>
    </row>
    <row r="38" spans="1:31" x14ac:dyDescent="0.25">
      <c r="A38" s="10"/>
      <c r="B38" s="9"/>
      <c r="C38" s="9"/>
      <c r="D38" s="9"/>
      <c r="E38" s="9"/>
      <c r="F38" s="9"/>
      <c r="G38" s="9"/>
      <c r="H38" s="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31" ht="23.4" x14ac:dyDescent="0.25">
      <c r="A39" s="139" t="s">
        <v>94</v>
      </c>
    </row>
    <row r="40" spans="1:31" ht="24" x14ac:dyDescent="0.25">
      <c r="A40" s="140" t="s">
        <v>95</v>
      </c>
    </row>
  </sheetData>
  <mergeCells count="13">
    <mergeCell ref="L3:M3"/>
    <mergeCell ref="B3:C3"/>
    <mergeCell ref="D3:E3"/>
    <mergeCell ref="F3:G3"/>
    <mergeCell ref="H3:I3"/>
    <mergeCell ref="J3:K3"/>
    <mergeCell ref="N3:O3"/>
    <mergeCell ref="P3:Q3"/>
    <mergeCell ref="Z3:AA3"/>
    <mergeCell ref="R3:S3"/>
    <mergeCell ref="T3:U3"/>
    <mergeCell ref="V3:W3"/>
    <mergeCell ref="X3:Y3"/>
  </mergeCells>
  <phoneticPr fontId="4" type="noConversion"/>
  <pageMargins left="0.18" right="0.2" top="0.51" bottom="0.86" header="0.5" footer="0.5"/>
  <pageSetup scale="54" orientation="landscape" r:id="rId1"/>
  <headerFooter alignWithMargins="0">
    <oddFooter>&amp;L&amp;8&amp;Z&amp;F&amp;R&amp;8Prepared by Danielle Meier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D52"/>
  <sheetViews>
    <sheetView tabSelected="1" zoomScaleNormal="100" workbookViewId="0">
      <pane xSplit="1" ySplit="3" topLeftCell="B4" activePane="bottomRight" state="frozen"/>
      <selection activeCell="C40" sqref="C40"/>
      <selection pane="topRight" activeCell="C40" sqref="C40"/>
      <selection pane="bottomLeft" activeCell="C40" sqref="C40"/>
      <selection pane="bottomRight" activeCell="B4" sqref="B4"/>
    </sheetView>
  </sheetViews>
  <sheetFormatPr defaultColWidth="9.109375" defaultRowHeight="13.2" x14ac:dyDescent="0.25"/>
  <cols>
    <col min="1" max="1" width="45.88671875" style="9" bestFit="1" customWidth="1"/>
    <col min="2" max="2" width="6.109375" style="107" customWidth="1"/>
    <col min="3" max="3" width="10.6640625" style="2" bestFit="1" customWidth="1"/>
    <col min="4" max="4" width="6.6640625" style="107" customWidth="1"/>
    <col min="5" max="5" width="10.6640625" style="2" customWidth="1"/>
    <col min="6" max="6" width="6.6640625" style="107" customWidth="1"/>
    <col min="7" max="7" width="10.6640625" style="2" customWidth="1"/>
    <col min="8" max="8" width="6.6640625" style="107" customWidth="1"/>
    <col min="9" max="9" width="10.6640625" style="2" customWidth="1"/>
    <col min="10" max="10" width="6.6640625" style="107" customWidth="1"/>
    <col min="11" max="11" width="10.6640625" style="2" customWidth="1"/>
    <col min="12" max="12" width="6.6640625" style="107" customWidth="1"/>
    <col min="13" max="13" width="10.6640625" style="2" customWidth="1"/>
    <col min="14" max="14" width="6.33203125" style="107" customWidth="1"/>
    <col min="15" max="15" width="10.6640625" style="2" customWidth="1"/>
    <col min="16" max="16" width="6.33203125" style="107" customWidth="1"/>
    <col min="17" max="17" width="10.6640625" style="2" customWidth="1"/>
    <col min="18" max="18" width="6.109375" style="107" customWidth="1"/>
    <col min="19" max="19" width="10.6640625" style="2" customWidth="1"/>
    <col min="20" max="20" width="5.5546875" style="107" customWidth="1"/>
    <col min="21" max="21" width="10.6640625" style="2" customWidth="1"/>
    <col min="22" max="22" width="7.33203125" style="107" customWidth="1"/>
    <col min="23" max="23" width="10.6640625" style="2" customWidth="1"/>
    <col min="24" max="24" width="6.109375" style="107" customWidth="1"/>
    <col min="25" max="25" width="10.6640625" style="2" customWidth="1"/>
    <col min="26" max="26" width="7.6640625" style="107" customWidth="1"/>
    <col min="27" max="27" width="11.6640625" style="34" bestFit="1" customWidth="1"/>
    <col min="28" max="29" width="11.6640625" style="9" bestFit="1" customWidth="1"/>
    <col min="30" max="16384" width="9.109375" style="9"/>
  </cols>
  <sheetData>
    <row r="1" spans="1:29" ht="15.6" x14ac:dyDescent="0.25">
      <c r="A1" s="104" t="s">
        <v>93</v>
      </c>
      <c r="R1" s="107" t="s">
        <v>30</v>
      </c>
    </row>
    <row r="2" spans="1:29" x14ac:dyDescent="0.25">
      <c r="B2" s="145" t="s">
        <v>0</v>
      </c>
      <c r="C2" s="145"/>
      <c r="D2" s="146" t="s">
        <v>1</v>
      </c>
      <c r="E2" s="146"/>
      <c r="F2" s="145" t="s">
        <v>2</v>
      </c>
      <c r="G2" s="145"/>
      <c r="H2" s="146" t="s">
        <v>3</v>
      </c>
      <c r="I2" s="146"/>
      <c r="J2" s="145" t="s">
        <v>4</v>
      </c>
      <c r="K2" s="145"/>
      <c r="L2" s="146" t="s">
        <v>5</v>
      </c>
      <c r="M2" s="146"/>
      <c r="N2" s="145" t="s">
        <v>6</v>
      </c>
      <c r="O2" s="145"/>
      <c r="P2" s="146" t="s">
        <v>7</v>
      </c>
      <c r="Q2" s="146"/>
      <c r="R2" s="145" t="s">
        <v>8</v>
      </c>
      <c r="S2" s="145"/>
      <c r="T2" s="146" t="s">
        <v>9</v>
      </c>
      <c r="U2" s="146"/>
      <c r="V2" s="145" t="s">
        <v>10</v>
      </c>
      <c r="W2" s="145"/>
      <c r="X2" s="146" t="s">
        <v>11</v>
      </c>
      <c r="Y2" s="146"/>
      <c r="Z2" s="147" t="s">
        <v>12</v>
      </c>
      <c r="AA2" s="147"/>
    </row>
    <row r="3" spans="1:29" x14ac:dyDescent="0.25">
      <c r="B3" s="108" t="s">
        <v>13</v>
      </c>
      <c r="C3" s="92" t="s">
        <v>14</v>
      </c>
      <c r="D3" s="116" t="s">
        <v>13</v>
      </c>
      <c r="E3" s="7" t="s">
        <v>14</v>
      </c>
      <c r="F3" s="108" t="s">
        <v>13</v>
      </c>
      <c r="G3" s="92" t="s">
        <v>14</v>
      </c>
      <c r="H3" s="116" t="s">
        <v>13</v>
      </c>
      <c r="I3" s="7" t="s">
        <v>14</v>
      </c>
      <c r="J3" s="108" t="s">
        <v>13</v>
      </c>
      <c r="K3" s="92" t="s">
        <v>14</v>
      </c>
      <c r="L3" s="116" t="s">
        <v>13</v>
      </c>
      <c r="M3" s="7" t="s">
        <v>14</v>
      </c>
      <c r="N3" s="108" t="s">
        <v>13</v>
      </c>
      <c r="O3" s="92" t="s">
        <v>14</v>
      </c>
      <c r="P3" s="116" t="s">
        <v>13</v>
      </c>
      <c r="Q3" s="7" t="s">
        <v>14</v>
      </c>
      <c r="R3" s="108" t="s">
        <v>13</v>
      </c>
      <c r="S3" s="92" t="s">
        <v>14</v>
      </c>
      <c r="T3" s="116" t="s">
        <v>13</v>
      </c>
      <c r="U3" s="7" t="s">
        <v>14</v>
      </c>
      <c r="V3" s="108" t="s">
        <v>13</v>
      </c>
      <c r="W3" s="92" t="s">
        <v>14</v>
      </c>
      <c r="X3" s="116" t="s">
        <v>13</v>
      </c>
      <c r="Y3" s="7" t="s">
        <v>14</v>
      </c>
      <c r="Z3" s="122" t="s">
        <v>13</v>
      </c>
      <c r="AA3" s="88" t="s">
        <v>14</v>
      </c>
    </row>
    <row r="4" spans="1:29" x14ac:dyDescent="0.25">
      <c r="A4" s="13" t="s">
        <v>32</v>
      </c>
      <c r="B4" s="87"/>
      <c r="C4" s="78"/>
      <c r="F4" s="87"/>
      <c r="G4" s="78"/>
      <c r="J4" s="87"/>
      <c r="K4" s="78"/>
      <c r="N4" s="87"/>
      <c r="O4" s="78"/>
      <c r="R4" s="87"/>
      <c r="S4" s="78"/>
      <c r="V4" s="87"/>
      <c r="W4" s="78"/>
      <c r="Z4" s="123"/>
      <c r="AA4" s="63"/>
    </row>
    <row r="5" spans="1:29" ht="13.8" thickBot="1" x14ac:dyDescent="0.3">
      <c r="A5" s="21" t="s">
        <v>34</v>
      </c>
      <c r="B5" s="109">
        <f>'01'!B6+'02'!B6+'03'!B6+'04'!B6+'05 ACPE'!B6+'05'!B6+'06'!B6+'07'!B6+'08'!B6+'09'!B6+'10'!B6+'11'!B6+'12'!B6+'18'!B6+'20'!B6+'25'!B6</f>
        <v>5578</v>
      </c>
      <c r="C5" s="78"/>
      <c r="D5" s="117">
        <f>'01'!D6+'02'!D6+'03'!D6+'04'!D6+'05 ACPE'!D6+'05'!D6+'06'!D6+'07'!D6+'08'!D6+'09'!D6+'10'!D6+'11'!D6+'12'!D6+'18'!D6+'20'!D6+'25'!D6</f>
        <v>5225</v>
      </c>
      <c r="F5" s="109">
        <f>'01'!F6+'02'!F6+'03'!F6+'04'!F6+'05 ACPE'!F6+'05'!F6+'06'!F6+'07'!F6+'08'!F6+'09'!F6+'10'!F6+'11'!F6+'12'!F6+'18'!F6+'20'!F6+'25'!F6</f>
        <v>5414</v>
      </c>
      <c r="G5" s="78"/>
      <c r="H5" s="117">
        <f>'01'!H6+'02'!H6+'03'!H6+'04'!H6+'05 ACPE'!H6+'05'!H6+'06'!H6+'07'!H6+'08'!H6+'09'!H6+'10'!H6+'11'!H6+'12'!H6+'18'!H6+'20'!H6+'25'!H6</f>
        <v>5134</v>
      </c>
      <c r="J5" s="109">
        <f>'01'!J6+'02'!J6+'03'!J6+'04'!J6+'05 ACPE'!J6+'05'!J6+'06'!J6+'07'!J6+'08'!J6+'09'!J6+'10'!J6+'11'!J6+'12'!J6+'18'!J6+'20'!J6+'25'!J6</f>
        <v>3907</v>
      </c>
      <c r="K5" s="78"/>
      <c r="L5" s="117">
        <f>'01'!L6+'02'!L6+'03'!L6+'04'!L6+'05 ACPE'!L6+'05'!L6+'06'!L6+'07'!L6+'08'!L6+'09'!L6+'10'!L6+'11'!L6+'12'!L6+'18'!L6+'20'!L6+'25'!L6</f>
        <v>3847</v>
      </c>
      <c r="N5" s="109">
        <f>'01'!N6+'02'!N6+'03'!N6+'04'!N6+'05 ACPE'!N6+'05'!N6+'06'!N6+'07'!N6+'08'!N6+'09'!N6+'10'!N6+'11'!N6+'12'!N6+'18'!N6+'20'!N6+'25'!N6</f>
        <v>4641</v>
      </c>
      <c r="O5" s="78"/>
      <c r="P5" s="117">
        <f>'01'!P6+'02'!P6+'03'!P6+'04'!P6+'05 ACPE'!P6+'05'!P6+'06'!P6+'07'!P6+'08'!P6+'09'!P6+'10'!P6+'11'!P6+'12'!P6+'18'!P6+'20'!P6+'25'!P6</f>
        <v>4639</v>
      </c>
      <c r="R5" s="109">
        <f>'01'!R6+'02'!R6+'03'!R6+'04'!R6+'05 ACPE'!R6+'05'!R6+'06'!R6+'07'!R6+'08'!R6+'09'!R6+'10'!R6+'11'!R6+'12'!R6+'18'!R6+'20'!R6+'25'!R6</f>
        <v>4928</v>
      </c>
      <c r="S5" s="78"/>
      <c r="T5" s="117">
        <f>'01'!T6+'02'!T6+'03'!T6+'04'!T6+'05 ACPE'!T6+'05'!T6+'06'!T6+'07'!T6+'08'!T6+'09'!T6+'10'!T6+'11'!T6+'12'!T6+'18'!T6+'20'!T6+'25'!T6</f>
        <v>4808</v>
      </c>
      <c r="V5" s="109">
        <f>'01'!V6+'02'!V6+'03'!V6+'04'!V6+'05 ACPE'!V6+'05'!V6+'06'!V6+'07'!V6+'08'!V6+'09'!V6+'10'!V6+'11'!V6+'12'!V6+'18'!V6+'20'!V6+'25'!V6</f>
        <v>4144</v>
      </c>
      <c r="W5" s="78"/>
      <c r="X5" s="117">
        <f>'01'!X6+'02'!X6+'03'!X6+'04'!X6+'05 ACPE'!X6+'05'!X6+'06'!X6+'07'!X6+'08'!X6+'09'!X6+'10'!X6+'11'!X6+'12'!X6+'18'!X6+'20'!X6+'25'!X6</f>
        <v>4142</v>
      </c>
      <c r="Z5" s="124">
        <f>B5+D5+F5+H5+J5+L5+N5+P5+R5+T5+V5+X5</f>
        <v>56407</v>
      </c>
      <c r="AA5" s="63"/>
    </row>
    <row r="6" spans="1:29" ht="13.8" thickTop="1" x14ac:dyDescent="0.25">
      <c r="A6" s="100" t="s">
        <v>74</v>
      </c>
      <c r="B6" s="87"/>
      <c r="C6" s="80">
        <f>'01'!C7+'02'!C7+'03'!C7+'04'!C7+'05 ACPE'!C7+'05'!C7+'06'!C7+'07'!C7+'08'!C7+'09'!C7+'10'!C7+'11'!C7+'12'!C7+'18'!C7+'20'!C7+'25'!C7</f>
        <v>62520.94</v>
      </c>
      <c r="E6" s="3">
        <f>'01'!E7+'02'!E7+'03'!E7+'04'!E7+'05 ACPE'!E7+'05'!E7+'06'!E7+'07'!E7+'08'!E7+'09'!E7+'10'!E7+'11'!E7+'12'!E7+'18'!E7+'20'!E7+'25'!E7</f>
        <v>56861.380000000012</v>
      </c>
      <c r="F6" s="87"/>
      <c r="G6" s="80">
        <f>'01'!G7+'02'!G7+'03'!G7+'04'!G7+'05 ACPE'!G7+'05'!G7+'06'!G7+'07'!G7+'08'!G7+'09'!G7+'10'!G7+'11'!G7+'12'!G7+'18'!G7+'20'!G7+'25'!G7</f>
        <v>57151.549999999988</v>
      </c>
      <c r="I6" s="3">
        <f>'01'!I7+'02'!I7+'03'!I7+'04'!I7+'05 ACPE'!I7+'05'!I7+'06'!I7+'07'!I7+'08'!I7+'09'!I7+'10'!I7+'11'!I7+'12'!I7+'18'!I7+'20'!I7+'25'!I7</f>
        <v>54819.180000000008</v>
      </c>
      <c r="J6" s="87"/>
      <c r="K6" s="80">
        <f>'01'!K7+'02'!K7+'03'!K7+'04'!K7+'05 ACPE'!K7+'05'!K7+'06'!K7+'07'!K7+'08'!K7+'09'!K7+'10'!K7+'11'!K7+'12'!K7+'18'!K7+'20'!K7+'25'!K7</f>
        <v>41206.76</v>
      </c>
      <c r="M6" s="3">
        <f>'01'!M7+'02'!M7+'03'!M7+'04'!M7+'05 ACPE'!M7+'05'!M7+'06'!M7+'07'!M7+'08'!M7+'09'!M7+'10'!M7+'11'!M7+'12'!M7+'18'!M7+'20'!M7+'25'!M7</f>
        <v>41856.33</v>
      </c>
      <c r="N6" s="87"/>
      <c r="O6" s="80">
        <f>'01'!O7+'02'!O7+'03'!O7+'04'!O7+'05 ACPE'!O7+'05'!O7+'06'!O7+'07'!O7+'08'!O7+'09'!O7+'10'!O7+'11'!O7+'12'!O7+'18'!O7+'20'!O7+'25'!O7</f>
        <v>49471.039999999994</v>
      </c>
      <c r="Q6" s="3">
        <f>'01'!Q7+'02'!Q7+'03'!Q7+'04'!Q7+'05 ACPE'!Q7+'05'!Q7+'06'!Q7+'07'!Q7+'08'!Q7+'09'!Q7+'10'!Q7+'11'!Q7+'12'!Q7+'18'!Q7+'20'!Q7+'25'!Q7</f>
        <v>51473.38</v>
      </c>
      <c r="R6" s="87"/>
      <c r="S6" s="80">
        <f>'01'!S7+'02'!S7+'03'!S7+'04'!S7+'05 ACPE'!S7+'05'!S7+'06'!S7+'07'!S7+'08'!S7+'09'!S7+'10'!S7+'11'!S7+'12'!S7+'18'!S7+'20'!S7+'25'!S7</f>
        <v>53075.24</v>
      </c>
      <c r="U6" s="3">
        <f>'01'!U7+'02'!U7+'03'!U7+'04'!U7+'05 ACPE'!U7+'05'!U7+'06'!U7+'07'!U7+'08'!U7+'09'!U7+'10'!U7+'11'!U7+'12'!U7+'18'!U7+'20'!U7+'25'!U7</f>
        <v>52179.66</v>
      </c>
      <c r="V6" s="87"/>
      <c r="W6" s="80">
        <f>'01'!W7+'02'!W7+'03'!W7+'04'!W7+'05 ACPE'!W7+'05'!W7+'06'!W7+'07'!W7+'08'!W7+'09'!W7+'10'!W7+'11'!W7+'12'!W7+'18'!W7+'20'!W7+'25'!W7</f>
        <v>45231.959999999992</v>
      </c>
      <c r="Y6" s="3">
        <f>'01'!Y7+'02'!Y7+'03'!Y7+'04'!Y7+'05 ACPE'!Y7+'05'!Y7+'06'!Y7+'07'!Y7+'08'!Y7+'09'!Y7+'10'!Y7+'11'!Y7+'12'!Y7+'18'!Y7+'20'!Y7+'25'!Y7</f>
        <v>44696.34</v>
      </c>
      <c r="Z6" s="123"/>
      <c r="AA6" s="30">
        <f>C6+E6+G6+I6+K6+M6+O6+Q6+S6+U6+W6+Y6</f>
        <v>610543.75999999989</v>
      </c>
    </row>
    <row r="7" spans="1:29" x14ac:dyDescent="0.25">
      <c r="A7" s="45" t="s">
        <v>84</v>
      </c>
      <c r="B7" s="87"/>
      <c r="C7" s="79">
        <f>'01'!C8+'02'!C8+'03'!C8+'04'!C8+'05 ACPE'!C8+'05'!C8+'06'!C8+'07'!C8+'08'!C8+'09'!C8+'10'!C8+'11'!C8+'12'!C8+'18'!C8+'20'!C8+'25'!C8</f>
        <v>5578</v>
      </c>
      <c r="E7" s="4">
        <f>'01'!E8+'02'!E8+'03'!E8+'04'!E8+'05 ACPE'!E8+'05'!E8+'06'!E8+'07'!E8+'08'!E8+'09'!E8+'10'!E8+'11'!E8+'12'!E8+'18'!E8+'20'!E8+'25'!E8</f>
        <v>5225</v>
      </c>
      <c r="F7" s="87"/>
      <c r="G7" s="79">
        <f>'01'!G8+'02'!G8+'03'!G8+'04'!G8+'05 ACPE'!G8+'05'!G8+'06'!G8+'07'!G8+'08'!G8+'09'!G8+'10'!G8+'11'!G8+'12'!G8+'18'!G8+'20'!G8+'25'!G8</f>
        <v>5414</v>
      </c>
      <c r="I7" s="4">
        <f>'01'!I8+'02'!I8+'03'!I8+'04'!I8+'05 ACPE'!I8+'05'!I8+'06'!I8+'07'!I8+'08'!I8+'09'!I8+'10'!I8+'11'!I8+'12'!I8+'18'!I8+'20'!I8+'25'!I8</f>
        <v>5134</v>
      </c>
      <c r="J7" s="87"/>
      <c r="K7" s="79">
        <f>'01'!K8+'02'!K8+'03'!K8+'04'!K8+'05 ACPE'!K8+'05'!K8+'06'!K8+'07'!K8+'08'!K8+'09'!K8+'10'!K8+'11'!K8+'12'!K8+'18'!K8+'20'!K8+'25'!K8</f>
        <v>3907</v>
      </c>
      <c r="M7" s="4">
        <f>'01'!M8+'02'!M8+'03'!M8+'04'!M8+'05 ACPE'!M8+'05'!M8+'06'!M8+'07'!M8+'08'!M8+'09'!M8+'10'!M8+'11'!M8+'12'!M8+'18'!M8+'20'!M8+'25'!M8</f>
        <v>3847</v>
      </c>
      <c r="N7" s="87"/>
      <c r="O7" s="79">
        <f>'01'!O8+'02'!O8+'03'!O8+'04'!O8+'05 ACPE'!O8+'05'!O8+'06'!O8+'07'!O8+'08'!O8+'09'!O8+'10'!O8+'11'!O8+'12'!O8+'18'!O8+'20'!O8+'25'!O8</f>
        <v>4641</v>
      </c>
      <c r="Q7" s="4">
        <f>'01'!Q8+'02'!Q8+'03'!Q8+'04'!Q8+'05 ACPE'!Q8+'05'!Q8+'06'!Q8+'07'!Q8+'08'!Q8+'09'!Q8+'10'!Q8+'11'!Q8+'12'!Q8+'18'!Q8+'20'!Q8+'25'!Q8</f>
        <v>4639</v>
      </c>
      <c r="R7" s="87"/>
      <c r="S7" s="79">
        <f>'01'!S8+'02'!S8+'03'!S8+'04'!S8+'05 ACPE'!S8+'05'!S8+'06'!S8+'07'!S8+'08'!S8+'09'!S8+'10'!S8+'11'!S8+'12'!S8+'18'!S8+'20'!S8+'25'!S8</f>
        <v>4928</v>
      </c>
      <c r="U7" s="4">
        <f>'01'!U8+'02'!U8+'03'!U8+'04'!U8+'05 ACPE'!U8+'05'!U8+'06'!U8+'07'!U8+'08'!U8+'09'!U8+'10'!U8+'11'!U8+'12'!U8+'18'!U8+'20'!U8+'25'!U8</f>
        <v>4808</v>
      </c>
      <c r="V7" s="87"/>
      <c r="W7" s="79">
        <f>'01'!W8+'02'!W8+'03'!W8+'04'!W8+'05 ACPE'!W8+'05'!W8+'06'!W8+'07'!W8+'08'!W8+'09'!W8+'10'!W8+'11'!W8+'12'!W8+'18'!W8+'20'!W8+'25'!W8</f>
        <v>4144</v>
      </c>
      <c r="Y7" s="4">
        <f>'01'!Y8+'02'!Y8+'03'!Y8+'04'!Y8+'05 ACPE'!Y8+'05'!Y8+'06'!Y8+'07'!Y8+'08'!Y8+'09'!Y8+'10'!Y8+'11'!Y8+'12'!Y8+'18'!Y8+'20'!Y8+'25'!Y8</f>
        <v>4141.87</v>
      </c>
      <c r="Z7" s="123"/>
      <c r="AA7" s="30">
        <f>C7+E7+G7+I7+K7+M7+O7+Q7+S7+U7+W7+Y7</f>
        <v>56406.87</v>
      </c>
      <c r="AC7" s="2"/>
    </row>
    <row r="8" spans="1:29" x14ac:dyDescent="0.25">
      <c r="A8" s="23" t="s">
        <v>35</v>
      </c>
      <c r="B8" s="82"/>
      <c r="C8" s="95">
        <f>SUM(C6:C7)</f>
        <v>68098.94</v>
      </c>
      <c r="D8" s="105"/>
      <c r="E8" s="42">
        <f>SUM(E6:E7)</f>
        <v>62086.380000000012</v>
      </c>
      <c r="F8" s="82"/>
      <c r="G8" s="95">
        <f>SUM(G6:G7)</f>
        <v>62565.549999999988</v>
      </c>
      <c r="H8" s="105"/>
      <c r="I8" s="42">
        <f>SUM(I6:I7)</f>
        <v>59953.180000000008</v>
      </c>
      <c r="J8" s="82"/>
      <c r="K8" s="95">
        <f>SUM(K6:K7)</f>
        <v>45113.760000000002</v>
      </c>
      <c r="L8" s="105"/>
      <c r="M8" s="42">
        <f>SUM(M6:M7)</f>
        <v>45703.33</v>
      </c>
      <c r="N8" s="82"/>
      <c r="O8" s="95">
        <f>SUM(O6:O7)</f>
        <v>54112.039999999994</v>
      </c>
      <c r="P8" s="105"/>
      <c r="Q8" s="42">
        <f>SUM(Q6:Q7)</f>
        <v>56112.38</v>
      </c>
      <c r="R8" s="82"/>
      <c r="S8" s="95">
        <f>SUM(S6:S7)</f>
        <v>58003.24</v>
      </c>
      <c r="T8" s="105"/>
      <c r="U8" s="42">
        <f>SUM(U6:U7)</f>
        <v>56987.66</v>
      </c>
      <c r="V8" s="82"/>
      <c r="W8" s="95">
        <f>SUM(W6:W7)</f>
        <v>49375.959999999992</v>
      </c>
      <c r="X8" s="105"/>
      <c r="Y8" s="42">
        <f>SUM(Y6:Y7)</f>
        <v>48838.21</v>
      </c>
      <c r="Z8" s="106"/>
      <c r="AA8" s="129">
        <f>C8+E8+G8+I8+K8+M8+O8+Q8+S8+U8+W8+Y8</f>
        <v>666950.62999999989</v>
      </c>
    </row>
    <row r="9" spans="1:29" s="21" customFormat="1" x14ac:dyDescent="0.25">
      <c r="B9" s="82"/>
      <c r="C9" s="80"/>
      <c r="D9" s="105"/>
      <c r="E9" s="3"/>
      <c r="F9" s="82"/>
      <c r="G9" s="80"/>
      <c r="H9" s="105"/>
      <c r="I9" s="3"/>
      <c r="J9" s="82"/>
      <c r="K9" s="80"/>
      <c r="L9" s="105"/>
      <c r="M9" s="3"/>
      <c r="N9" s="82"/>
      <c r="O9" s="80"/>
      <c r="P9" s="105"/>
      <c r="Q9" s="3"/>
      <c r="R9" s="82"/>
      <c r="S9" s="80"/>
      <c r="T9" s="105"/>
      <c r="U9" s="3"/>
      <c r="V9" s="82"/>
      <c r="W9" s="80"/>
      <c r="X9" s="105"/>
      <c r="Y9" s="3"/>
      <c r="Z9" s="106"/>
      <c r="AA9" s="30"/>
    </row>
    <row r="10" spans="1:29" x14ac:dyDescent="0.25">
      <c r="A10" s="23" t="s">
        <v>57</v>
      </c>
      <c r="B10" s="87"/>
      <c r="C10" s="78"/>
      <c r="F10" s="87"/>
      <c r="G10" s="78"/>
      <c r="J10" s="87"/>
      <c r="K10" s="78"/>
      <c r="N10" s="87"/>
      <c r="O10" s="78"/>
      <c r="R10" s="87"/>
      <c r="S10" s="78"/>
      <c r="V10" s="87"/>
      <c r="W10" s="78"/>
      <c r="Z10" s="123"/>
      <c r="AA10" s="63"/>
    </row>
    <row r="11" spans="1:29" x14ac:dyDescent="0.25">
      <c r="A11" s="20" t="s">
        <v>75</v>
      </c>
      <c r="B11" s="82">
        <f>'01'!B12+'02'!B12+'03'!B12+'04'!B12+'05 ACPE'!B12+'05'!B12+'06'!B12+'07'!B12+'08'!B12+'09'!B12+'10'!B12+'11'!B12+'12'!B12+'18'!B12+'20'!B12+'25'!B12</f>
        <v>2716</v>
      </c>
      <c r="C11" s="80">
        <f>'01'!C12+'02'!C12+'03'!C12+'04'!C12+'05 ACPE'!C12+'05'!C12+'06'!C12+'07'!C12+'08'!C12+'09'!C12+'10'!C12+'11'!C12+'12'!C12+'18'!C12+'20'!C12+'25'!C12</f>
        <v>58520.49</v>
      </c>
      <c r="D11" s="105">
        <f>'01'!D12+'02'!D12+'03'!D12+'04'!D12+'05 ACPE'!D12+'05'!D12+'06'!D12+'07'!D12+'08'!D12+'09'!D12+'10'!D12+'11'!D12+'12'!D12+'18'!D12+'20'!D12+'25'!D12</f>
        <v>2353</v>
      </c>
      <c r="E11" s="3">
        <f>'01'!E12+'02'!E12+'03'!E12+'04'!E12+'05 ACPE'!E12+'05'!E12+'06'!E12+'07'!E12+'08'!E12+'09'!E12+'10'!E12+'11'!E12+'12'!E12+'18'!E12+'20'!E12+'25'!E12</f>
        <v>51784.62</v>
      </c>
      <c r="F11" s="82">
        <f>'01'!F12+'02'!F12+'03'!F12+'04'!F12+'05 ACPE'!F12+'05'!F12+'06'!F12+'07'!F12+'08'!F12+'09'!F12+'10'!F12+'11'!F12+'12'!F12+'18'!F12+'20'!F12+'25'!F12</f>
        <v>2556</v>
      </c>
      <c r="G11" s="80">
        <f>'01'!G12+'02'!G12+'03'!G12+'04'!G12+'05 ACPE'!G12+'05'!G12+'06'!G12+'07'!G12+'08'!G12+'09'!G12+'10'!G12+'11'!G12+'12'!G12+'18'!G12+'20'!G12+'25'!G12</f>
        <v>54531.59</v>
      </c>
      <c r="H11" s="105">
        <f>'01'!H12+'02'!H12+'03'!H12+'04'!H12+'05 ACPE'!H12+'05'!H12+'06'!H12+'07'!H12+'08'!H12+'09'!H12+'10'!H12+'11'!H12+'12'!H12+'18'!H12+'20'!H12+'25'!H12</f>
        <v>2040</v>
      </c>
      <c r="I11" s="3">
        <f>'01'!I12+'02'!I12+'03'!I12+'04'!I12+'05 ACPE'!I12+'05'!I12+'06'!I12+'07'!I12+'08'!I12+'09'!I12+'10'!I12+'11'!I12+'12'!I12+'18'!I12+'20'!I12+'25'!I12</f>
        <v>43461.1</v>
      </c>
      <c r="J11" s="82">
        <f>'01'!J12+'02'!J12+'03'!J12+'04'!J12+'05 ACPE'!J12+'05'!J12+'06'!J12+'07'!J12+'08'!J12+'09'!J12+'10'!J12+'11'!J12+'12'!J12+'18'!J12+'20'!J12+'25'!J12</f>
        <v>1695</v>
      </c>
      <c r="K11" s="80">
        <f>'01'!K12+'02'!K12+'03'!K12+'04'!K12+'05 ACPE'!K12+'05'!K12+'06'!K12+'07'!K12+'08'!K12+'09'!K12+'10'!K12+'11'!K12+'12'!K12+'18'!K12+'20'!K12+'25'!K12</f>
        <v>36536.910000000003</v>
      </c>
      <c r="L11" s="105">
        <f>'01'!L12+'02'!L12+'03'!L12+'04'!L12+'05 ACPE'!L12+'05'!L12+'06'!L12+'07'!L12+'08'!L12+'09'!L12+'10'!L12+'11'!L12+'12'!L12+'18'!L12+'20'!L12+'25'!L12</f>
        <v>1779</v>
      </c>
      <c r="M11" s="3">
        <f>'01'!M12+'02'!M12+'03'!M12+'04'!M12+'05 ACPE'!M12+'05'!M12+'06'!M12+'07'!M12+'08'!M12+'09'!M12+'10'!M12+'11'!M12+'12'!M12+'18'!M12+'20'!M12+'25'!M12</f>
        <v>38355.31</v>
      </c>
      <c r="N11" s="82">
        <f>'01'!N12+'02'!N12+'03'!N12+'04'!N12+'05 ACPE'!N12+'05'!N12+'06'!N12+'07'!N12+'08'!N12+'09'!N12+'10'!N12+'11'!N12+'12'!N12+'18'!N12+'20'!N12+'25'!N12</f>
        <v>2150</v>
      </c>
      <c r="O11" s="80">
        <f>'01'!O12+'02'!O12+'03'!O12+'04'!O12+'05 ACPE'!O12+'05'!O12+'06'!O12+'07'!O12+'08'!O12+'09'!O12+'10'!O12+'11'!O12+'12'!O12+'18'!O12+'20'!O12+'25'!O12</f>
        <v>43251.87</v>
      </c>
      <c r="P11" s="105">
        <f>'01'!P12+'02'!P12+'03'!P12+'04'!P12+'05 ACPE'!P12+'05'!P12+'06'!P12+'07'!P12+'08'!P12+'09'!P12+'10'!P12+'11'!P12+'12'!P12+'18'!P12+'20'!P12+'25'!P12</f>
        <v>2255</v>
      </c>
      <c r="Q11" s="3">
        <f>'01'!Q12+'02'!Q12+'03'!Q12+'04'!Q12+'05 ACPE'!Q12+'05'!Q12+'06'!Q12+'07'!Q12+'08'!Q12+'09'!Q12+'10'!Q12+'11'!Q12+'12'!Q12+'18'!Q12+'20'!Q12+'25'!Q12</f>
        <v>46425.44999999999</v>
      </c>
      <c r="R11" s="82">
        <f>'01'!R12+'02'!R12+'03'!R12+'04'!R12+'05 ACPE'!R12+'05'!R12+'06'!R12+'07'!R12+'08'!R12+'09'!R12+'10'!R12+'11'!R12+'12'!R12+'18'!R12+'20'!R12+'25'!R12</f>
        <v>2450</v>
      </c>
      <c r="S11" s="80">
        <f>'01'!S12+'02'!S12+'03'!S12+'04'!S12+'05 ACPE'!S12+'05'!S12+'06'!S12+'07'!S12+'08'!S12+'09'!S12+'10'!S12+'11'!S12+'12'!S12+'18'!S12+'20'!S12+'25'!S12</f>
        <v>47592.92</v>
      </c>
      <c r="T11" s="105">
        <f>'01'!T12+'02'!T12+'03'!T12+'04'!T12+'05 ACPE'!T12+'05'!T12+'06'!T12+'07'!T12+'08'!T12+'09'!T12+'10'!T12+'11'!T12+'12'!T12+'18'!T12+'20'!T12+'25'!T12</f>
        <v>2321</v>
      </c>
      <c r="U11" s="3">
        <f>'01'!U12+'02'!U12+'03'!U12+'04'!U12+'05 ACPE'!U12+'05'!U12+'06'!U12+'07'!U12+'08'!U12+'09'!U12+'10'!U12+'11'!U12+'12'!U12+'18'!U12+'20'!U12+'25'!U12</f>
        <v>45624.490000000005</v>
      </c>
      <c r="V11" s="82">
        <f>'01'!V12+'02'!V12+'03'!V12+'04'!V12+'05 ACPE'!V12+'05'!V12+'06'!V12+'07'!V12+'08'!V12+'09'!V12+'10'!V12+'11'!V12+'12'!V12+'18'!V12+'20'!V12+'25'!V12</f>
        <v>1957</v>
      </c>
      <c r="W11" s="80">
        <f>'01'!W12+'02'!W12+'03'!W12+'04'!W12+'05 ACPE'!W12+'05'!W12+'06'!W12+'07'!W12+'08'!W12+'09'!W12+'10'!W12+'11'!W12+'12'!W12+'18'!W12+'20'!W12+'25'!W12</f>
        <v>39338.81</v>
      </c>
      <c r="X11" s="105">
        <f>'01'!X12+'02'!X12+'03'!X12+'04'!X12+'05 ACPE'!X12+'05'!X12+'06'!X12+'07'!X12+'08'!X12+'09'!X12+'10'!X12+'11'!X12+'12'!X12+'18'!X12+'20'!X12+'25'!X12</f>
        <v>1994</v>
      </c>
      <c r="Y11" s="3">
        <f>'01'!Y12+'02'!Y12+'03'!Y12+'04'!Y12+'05 ACPE'!Y12+'05'!Y12+'06'!Y12+'07'!Y12+'08'!Y12+'09'!Y12+'10'!Y12+'11'!Y12+'12'!Y12+'18'!Y12+'20'!Y12+'25'!Y12</f>
        <v>41812.839999999997</v>
      </c>
      <c r="Z11" s="123">
        <f t="shared" ref="Z11:AA14" si="0">B11+D11+F11+H11+J11+L11+N11+P11+R11+T11+V11+X11</f>
        <v>26266</v>
      </c>
      <c r="AA11" s="30">
        <f t="shared" si="0"/>
        <v>547236.4</v>
      </c>
    </row>
    <row r="12" spans="1:29" x14ac:dyDescent="0.25">
      <c r="A12" s="20" t="s">
        <v>76</v>
      </c>
      <c r="B12" s="82">
        <f>'01'!B13+'02'!B13+'03'!B13+'04'!B13+'05 ACPE'!B13+'05'!B13+'06'!B13+'07'!B13+'08'!B13+'09'!B13+'10'!B13+'11'!B13+'12'!B13+'18'!B13+'20'!B13+'25'!B13</f>
        <v>138</v>
      </c>
      <c r="C12" s="80">
        <f>'01'!C13+'02'!C13+'03'!C13+'04'!C13+'05 ACPE'!C13+'05'!C13+'06'!C13+'07'!C13+'08'!C13+'09'!C13+'10'!C13+'11'!C13+'12'!C13+'18'!C13+'20'!C13+'25'!C13</f>
        <v>8295.91</v>
      </c>
      <c r="D12" s="105">
        <f>'01'!D13+'02'!D13+'03'!D13+'04'!D13+'05 ACPE'!D13+'05'!D13+'06'!D13+'07'!D13+'08'!D13+'09'!D13+'10'!D13+'11'!D13+'12'!D13+'18'!D13+'20'!D13+'25'!D13</f>
        <v>60</v>
      </c>
      <c r="E12" s="3">
        <f>'01'!E13+'02'!E13+'03'!E13+'04'!E13+'05 ACPE'!E13+'05'!E13+'06'!E13+'07'!E13+'08'!E13+'09'!E13+'10'!E13+'11'!E13+'12'!E13+'18'!E13+'20'!E13+'25'!E13</f>
        <v>1989.7600000000002</v>
      </c>
      <c r="F12" s="82">
        <f>'01'!F13+'02'!F13+'03'!F13+'04'!F13+'05 ACPE'!F13+'05'!F13+'06'!F13+'07'!F13+'08'!F13+'09'!F13+'10'!F13+'11'!F13+'12'!F13+'18'!F13+'20'!F13+'25'!F13</f>
        <v>44</v>
      </c>
      <c r="G12" s="80">
        <f>'01'!G13+'02'!G13+'03'!G13+'04'!G13+'05 ACPE'!G13+'05'!G13+'06'!G13+'07'!G13+'08'!G13+'09'!G13+'10'!G13+'11'!G13+'12'!G13+'18'!G13+'20'!G13+'25'!G13</f>
        <v>683.88000000000011</v>
      </c>
      <c r="H12" s="105">
        <f>'01'!H13+'02'!H13+'03'!H13+'04'!H13+'05 ACPE'!H13+'05'!H13+'06'!H13+'07'!H13+'08'!H13+'09'!H13+'10'!H13+'11'!H13+'12'!H13+'18'!H13+'20'!H13+'25'!H13</f>
        <v>24</v>
      </c>
      <c r="I12" s="3">
        <f>'01'!I13+'02'!I13+'03'!I13+'04'!I13+'05 ACPE'!I13+'05'!I13+'06'!I13+'07'!I13+'08'!I13+'09'!I13+'10'!I13+'11'!I13+'12'!I13+'18'!I13+'20'!I13+'25'!I13</f>
        <v>494.46000000000004</v>
      </c>
      <c r="J12" s="82">
        <f>'01'!J13+'02'!J13+'03'!J13+'04'!J13+'05 ACPE'!J13+'05'!J13+'06'!J13+'07'!J13+'08'!J13+'09'!J13+'10'!J13+'11'!J13+'12'!J13+'18'!J13+'20'!J13+'25'!J13</f>
        <v>29</v>
      </c>
      <c r="K12" s="80">
        <f>'01'!K13+'02'!K13+'03'!K13+'04'!K13+'05 ACPE'!K13+'05'!K13+'06'!K13+'07'!K13+'08'!K13+'09'!K13+'10'!K13+'11'!K13+'12'!K13+'18'!K13+'20'!K13+'25'!K13</f>
        <v>712.71</v>
      </c>
      <c r="L12" s="105">
        <f>'01'!L13+'02'!L13+'03'!L13+'04'!L13+'05 ACPE'!L13+'05'!L13+'06'!L13+'07'!L13+'08'!L13+'09'!L13+'10'!L13+'11'!L13+'12'!L13+'18'!L13+'20'!L13+'25'!L13</f>
        <v>33</v>
      </c>
      <c r="M12" s="3">
        <f>'01'!M13+'02'!M13+'03'!M13+'04'!M13+'05 ACPE'!M13+'05'!M13+'06'!M13+'07'!M13+'08'!M13+'09'!M13+'10'!M13+'11'!M13+'12'!M13+'18'!M13+'20'!M13+'25'!M13</f>
        <v>1078.26</v>
      </c>
      <c r="N12" s="82">
        <f>'01'!N13+'02'!N13+'03'!N13+'04'!N13+'05 ACPE'!N13+'05'!N13+'06'!N13+'07'!N13+'08'!N13+'09'!N13+'10'!N13+'11'!N13+'12'!N13+'18'!N13+'20'!N13+'25'!N13</f>
        <v>30</v>
      </c>
      <c r="O12" s="80">
        <f>'01'!O13+'02'!O13+'03'!O13+'04'!O13+'05 ACPE'!O13+'05'!O13+'06'!O13+'07'!O13+'08'!O13+'09'!O13+'10'!O13+'11'!O13+'12'!O13+'18'!O13+'20'!O13+'25'!O13</f>
        <v>979.25999999999976</v>
      </c>
      <c r="P12" s="105">
        <f>'01'!P13+'02'!P13+'03'!P13+'04'!P13+'05 ACPE'!P13+'05'!P13+'06'!P13+'07'!P13+'08'!P13+'09'!P13+'10'!P13+'11'!P13+'12'!P13+'18'!P13+'20'!P13+'25'!P13</f>
        <v>33</v>
      </c>
      <c r="Q12" s="3">
        <f>'01'!Q13+'02'!Q13+'03'!Q13+'04'!Q13+'05 ACPE'!Q13+'05'!Q13+'06'!Q13+'07'!Q13+'08'!Q13+'09'!Q13+'10'!Q13+'11'!Q13+'12'!Q13+'18'!Q13+'20'!Q13+'25'!Q13</f>
        <v>914.22000000000014</v>
      </c>
      <c r="R12" s="82">
        <f>'01'!R13+'02'!R13+'03'!R13+'04'!R13+'05 ACPE'!R13+'05'!R13+'06'!R13+'07'!R13+'08'!R13+'09'!R13+'10'!R13+'11'!R13+'12'!R13+'18'!R13+'20'!R13+'25'!R13</f>
        <v>51</v>
      </c>
      <c r="S12" s="80">
        <f>'01'!S13+'02'!S13+'03'!S13+'04'!S13+'05 ACPE'!S13+'05'!S13+'06'!S13+'07'!S13+'08'!S13+'09'!S13+'10'!S13+'11'!S13+'12'!S13+'18'!S13+'20'!S13+'25'!S13</f>
        <v>1561.03</v>
      </c>
      <c r="T12" s="105">
        <f>'01'!T13+'02'!T13+'03'!T13+'04'!T13+'05 ACPE'!T13+'05'!T13+'06'!T13+'07'!T13+'08'!T13+'09'!T13+'10'!T13+'11'!T13+'12'!T13+'18'!T13+'20'!T13+'25'!T13</f>
        <v>33</v>
      </c>
      <c r="U12" s="3">
        <f>'01'!U13+'02'!U13+'03'!U13+'04'!U13+'05 ACPE'!U13+'05'!U13+'06'!U13+'07'!U13+'08'!U13+'09'!U13+'10'!U13+'11'!U13+'12'!U13+'18'!U13+'20'!U13+'25'!U13</f>
        <v>1407.44</v>
      </c>
      <c r="V12" s="82">
        <f>'01'!V13+'02'!V13+'03'!V13+'04'!V13+'05 ACPE'!V13+'05'!V13+'06'!V13+'07'!V13+'08'!V13+'09'!V13+'10'!V13+'11'!V13+'12'!V13+'18'!V13+'20'!V13+'25'!V13</f>
        <v>45</v>
      </c>
      <c r="W12" s="80">
        <f>'01'!W13+'02'!W13+'03'!W13+'04'!W13+'05 ACPE'!W13+'05'!W13+'06'!W13+'07'!W13+'08'!W13+'09'!W13+'10'!W13+'11'!W13+'12'!W13+'18'!W13+'20'!W13+'25'!W13</f>
        <v>1604.11</v>
      </c>
      <c r="X12" s="105">
        <f>'01'!X13+'02'!X13+'03'!X13+'04'!X13+'05 ACPE'!X13+'05'!X13+'06'!X13+'07'!X13+'08'!X13+'09'!X13+'10'!X13+'11'!X13+'12'!X13+'18'!X13+'20'!X13+'25'!X13</f>
        <v>71</v>
      </c>
      <c r="Y12" s="3">
        <f>'01'!Y13+'02'!Y13+'03'!Y13+'04'!Y13+'05 ACPE'!Y13+'05'!Y13+'06'!Y13+'07'!Y13+'08'!Y13+'09'!Y13+'10'!Y13+'11'!Y13+'12'!Y13+'18'!Y13+'20'!Y13+'25'!Y13</f>
        <v>2021.75</v>
      </c>
      <c r="Z12" s="123">
        <f t="shared" si="0"/>
        <v>591</v>
      </c>
      <c r="AA12" s="30">
        <f t="shared" si="0"/>
        <v>21742.789999999997</v>
      </c>
    </row>
    <row r="13" spans="1:29" x14ac:dyDescent="0.25">
      <c r="A13" s="45" t="s">
        <v>77</v>
      </c>
      <c r="B13" s="82">
        <f>'01'!B14+'02'!B14+'03'!B14+'04'!B14+'05 ACPE'!B14+'05'!B14+'06'!B14+'07'!B14+'08'!B14+'09'!B14+'10'!B14+'11'!B14+'12'!B14+'18'!B14+'20'!B14+'25'!B14</f>
        <v>682</v>
      </c>
      <c r="C13" s="80">
        <f>'01'!C14+'02'!C14+'03'!C14+'04'!C14+'05 ACPE'!C14+'05'!C14+'06'!C14+'07'!C14+'08'!C14+'09'!C14+'10'!C14+'11'!C14+'12'!C14+'18'!C14+'20'!C14+'25'!C14</f>
        <v>48397.599999999999</v>
      </c>
      <c r="D13" s="105">
        <f>'01'!D14+'02'!D14+'03'!D14+'04'!D14+'05 ACPE'!D14+'05'!D14+'06'!D14+'07'!D14+'08'!D14+'09'!D14+'10'!D14+'11'!D14+'12'!D14+'18'!D14+'20'!D14+'25'!D14</f>
        <v>578</v>
      </c>
      <c r="E13" s="3">
        <f>'01'!E14+'02'!E14+'03'!E14+'04'!E14+'05 ACPE'!E14+'05'!E14+'06'!E14+'07'!E14+'08'!E14+'09'!E14+'10'!E14+'11'!E14+'12'!E14+'18'!E14+'20'!E14+'25'!E14</f>
        <v>45457.599999999999</v>
      </c>
      <c r="F13" s="82">
        <f>'01'!F14+'02'!F14+'03'!F14+'04'!F14+'05 ACPE'!F14+'05'!F14+'06'!F14+'07'!F14+'08'!F14+'09'!F14+'10'!F14+'11'!F14+'12'!F14+'18'!F14+'20'!F14+'25'!F14</f>
        <v>499</v>
      </c>
      <c r="G13" s="80">
        <f>'01'!G14+'02'!G14+'03'!G14+'04'!G14+'05 ACPE'!G14+'05'!G14+'06'!G14+'07'!G14+'08'!G14+'09'!G14+'10'!G14+'11'!G14+'12'!G14+'18'!G14+'20'!G14+'25'!G14</f>
        <v>35637.29</v>
      </c>
      <c r="H13" s="105">
        <f>'01'!H14+'02'!H14+'03'!H14+'04'!H14+'05 ACPE'!H14+'05'!H14+'06'!H14+'07'!H14+'08'!H14+'09'!H14+'10'!H14+'11'!H14+'12'!H14+'18'!H14+'20'!H14+'25'!H14</f>
        <v>477</v>
      </c>
      <c r="I13" s="3">
        <f>'01'!I14+'02'!I14+'03'!I14+'04'!I14+'05 ACPE'!I14+'05'!I14+'06'!I14+'07'!I14+'08'!I14+'09'!I14+'10'!I14+'11'!I14+'12'!I14+'18'!I14+'20'!I14+'25'!I14</f>
        <v>31273.620000000003</v>
      </c>
      <c r="J13" s="82">
        <f>'01'!J14+'02'!J14+'03'!J14+'04'!J14+'05 ACPE'!J14+'05'!J14+'06'!J14+'07'!J14+'08'!J14+'09'!J14+'10'!J14+'11'!J14+'12'!J14+'18'!J14+'20'!J14+'25'!J14</f>
        <v>329</v>
      </c>
      <c r="K13" s="80">
        <f>'01'!K14+'02'!K14+'03'!K14+'04'!K14+'05 ACPE'!K14+'05'!K14+'06'!K14+'07'!K14+'08'!K14+'09'!K14+'10'!K14+'11'!K14+'12'!K14+'18'!K14+'20'!K14+'25'!K14</f>
        <v>18948.46</v>
      </c>
      <c r="L13" s="105">
        <f>'01'!L14+'02'!L14+'03'!L14+'04'!L14+'05 ACPE'!L14+'05'!L14+'06'!L14+'07'!L14+'08'!L14+'09'!L14+'10'!L14+'11'!L14+'12'!L14+'18'!L14+'20'!L14+'25'!L14</f>
        <v>389</v>
      </c>
      <c r="M13" s="3">
        <f>'01'!M14+'02'!M14+'03'!M14+'04'!M14+'05 ACPE'!M14+'05'!M14+'06'!M14+'07'!M14+'08'!M14+'09'!M14+'10'!M14+'11'!M14+'12'!M14+'18'!M14+'20'!M14+'25'!M14</f>
        <v>18507.7</v>
      </c>
      <c r="N13" s="82">
        <f>'01'!N14+'02'!N14+'03'!N14+'04'!N14+'05 ACPE'!N14+'05'!N14+'06'!N14+'07'!N14+'08'!N14+'09'!N14+'10'!N14+'11'!N14+'12'!N14+'18'!N14+'20'!N14+'25'!N14</f>
        <v>419</v>
      </c>
      <c r="O13" s="80">
        <f>'01'!O14+'02'!O14+'03'!O14+'04'!O14+'05 ACPE'!O14+'05'!O14+'06'!O14+'07'!O14+'08'!O14+'09'!O14+'10'!O14+'11'!O14+'12'!O14+'18'!O14+'20'!O14+'25'!O14</f>
        <v>21802.27</v>
      </c>
      <c r="P13" s="105">
        <f>'01'!P14+'02'!P14+'03'!P14+'04'!P14+'05 ACPE'!P14+'05'!P14+'06'!P14+'07'!P14+'08'!P14+'09'!P14+'10'!P14+'11'!P14+'12'!P14+'18'!P14+'20'!P14+'25'!P14</f>
        <v>440</v>
      </c>
      <c r="Q13" s="3">
        <f>'01'!Q14+'02'!Q14+'03'!Q14+'04'!Q14+'05 ACPE'!Q14+'05'!Q14+'06'!Q14+'07'!Q14+'08'!Q14+'09'!Q14+'10'!Q14+'11'!Q14+'12'!Q14+'18'!Q14+'20'!Q14+'25'!Q14</f>
        <v>20931.86</v>
      </c>
      <c r="R13" s="82">
        <f>'01'!R14+'02'!R14+'03'!R14+'04'!R14+'05 ACPE'!R14+'05'!R14+'06'!R14+'07'!R14+'08'!R14+'09'!R14+'10'!R14+'11'!R14+'12'!R14+'18'!R14+'20'!R14+'25'!R14</f>
        <v>450</v>
      </c>
      <c r="S13" s="80">
        <f>'01'!S14+'02'!S14+'03'!S14+'04'!S14+'05 ACPE'!S14+'05'!S14+'06'!S14+'07'!S14+'08'!S14+'09'!S14+'10'!S14+'11'!S14+'12'!S14+'18'!S14+'20'!S14+'25'!S14</f>
        <v>26662.16</v>
      </c>
      <c r="T13" s="105">
        <f>'01'!T14+'02'!T14+'03'!T14+'04'!T14+'05 ACPE'!T14+'05'!T14+'06'!T14+'07'!T14+'08'!T14+'09'!T14+'10'!T14+'11'!T14+'12'!T14+'18'!T14+'20'!T14+'25'!T14</f>
        <v>494</v>
      </c>
      <c r="U13" s="3">
        <f>'01'!U14+'02'!U14+'03'!U14+'04'!U14+'05 ACPE'!U14+'05'!U14+'06'!U14+'07'!U14+'08'!U14+'09'!U14+'10'!U14+'11'!U14+'12'!U14+'18'!U14+'20'!U14+'25'!U14</f>
        <v>27225.200000000001</v>
      </c>
      <c r="V13" s="82">
        <f>'01'!V14+'02'!V14+'03'!V14+'04'!V14+'05 ACPE'!V14+'05'!V14+'06'!V14+'07'!V14+'08'!V14+'09'!V14+'10'!V14+'11'!V14+'12'!V14+'18'!V14+'20'!V14+'25'!V14</f>
        <v>384</v>
      </c>
      <c r="W13" s="80">
        <f>'01'!W14+'02'!W14+'03'!W14+'04'!W14+'05 ACPE'!W14+'05'!W14+'06'!W14+'07'!W14+'08'!W14+'09'!W14+'10'!W14+'11'!W14+'12'!W14+'18'!W14+'20'!W14+'25'!W14</f>
        <v>21075.57</v>
      </c>
      <c r="X13" s="105">
        <f>'01'!X14+'02'!X14+'03'!X14+'04'!X14+'05 ACPE'!X14+'05'!X14+'06'!X14+'07'!X14+'08'!X14+'09'!X14+'10'!X14+'11'!X14+'12'!X14+'18'!X14+'20'!X14+'25'!X14</f>
        <v>454</v>
      </c>
      <c r="Y13" s="3">
        <f>'01'!Y14+'02'!Y14+'03'!Y14+'04'!Y14+'05 ACPE'!Y14+'05'!Y14+'06'!Y14+'07'!Y14+'08'!Y14+'09'!Y14+'10'!Y14+'11'!Y14+'12'!Y14+'18'!Y14+'20'!Y14+'25'!Y14</f>
        <v>25044.2</v>
      </c>
      <c r="Z13" s="123">
        <f t="shared" si="0"/>
        <v>5595</v>
      </c>
      <c r="AA13" s="30">
        <f t="shared" si="0"/>
        <v>340963.52999999997</v>
      </c>
      <c r="AB13" s="2"/>
    </row>
    <row r="14" spans="1:29" x14ac:dyDescent="0.25">
      <c r="A14" s="45" t="s">
        <v>78</v>
      </c>
      <c r="B14" s="82">
        <f>'01'!B15+'02'!B15+'03'!B15+'04'!B15+'05 ACPE'!B15+'05'!B15+'06'!B15+'07'!B15+'08'!B15+'09'!B15+'10'!B15+'11'!B15+'12'!B15+'18'!B15+'20'!B15+'25'!B15</f>
        <v>45</v>
      </c>
      <c r="C14" s="80">
        <f>'01'!C15+'02'!C15+'03'!C15+'04'!C15+'05 ACPE'!C15+'05'!C15+'06'!C15+'07'!C15+'08'!C15+'09'!C15+'10'!C15+'11'!C15+'12'!C15+'18'!C15+'20'!C15+'25'!C15</f>
        <v>127</v>
      </c>
      <c r="D14" s="105">
        <f>'01'!D15+'02'!D15+'03'!D15+'04'!D15+'05 ACPE'!D15+'05'!D15+'06'!D15+'07'!D15+'08'!D15+'09'!D15+'10'!D15+'11'!D15+'12'!D15+'18'!D15+'20'!D15+'25'!D15</f>
        <v>34</v>
      </c>
      <c r="E14" s="3">
        <f>'01'!E15+'02'!E15+'03'!E15+'04'!E15+'05 ACPE'!E15+'05'!E15+'06'!E15+'07'!E15+'08'!E15+'09'!E15+'10'!E15+'11'!E15+'12'!E15+'18'!E15+'20'!E15+'25'!E15</f>
        <v>720</v>
      </c>
      <c r="F14" s="82">
        <f>'01'!F15+'02'!F15+'03'!F15+'04'!F15+'05 ACPE'!F15+'05'!F15+'06'!F15+'07'!F15+'08'!F15+'09'!F15+'10'!F15+'11'!F15+'12'!F15+'18'!F15+'20'!F15+'25'!F15</f>
        <v>32</v>
      </c>
      <c r="G14" s="80">
        <f>'01'!G15+'02'!G15+'03'!G15+'04'!G15+'05 ACPE'!G15+'05'!G15+'06'!G15+'07'!G15+'08'!G15+'09'!G15+'10'!G15+'11'!G15+'12'!G15+'18'!G15+'20'!G15+'25'!G15</f>
        <v>434</v>
      </c>
      <c r="H14" s="105">
        <f>'01'!H15+'02'!H15+'03'!H15+'04'!H15+'05 ACPE'!H15+'05'!H15+'06'!H15+'07'!H15+'08'!H15+'09'!H15+'10'!H15+'11'!H15+'12'!H15+'18'!H15+'20'!H15+'25'!H15</f>
        <v>24</v>
      </c>
      <c r="I14" s="3">
        <f>'01'!I15+'02'!I15+'03'!I15+'04'!I15+'05 ACPE'!I15+'05'!I15+'06'!I15+'07'!I15+'08'!I15+'09'!I15+'10'!I15+'11'!I15+'12'!I15+'18'!I15+'20'!I15+'25'!I15</f>
        <v>529</v>
      </c>
      <c r="J14" s="82">
        <f>'01'!J15+'02'!J15+'03'!J15+'04'!J15+'05 ACPE'!J15+'05'!J15+'06'!J15+'07'!J15+'08'!J15+'09'!J15+'10'!J15+'11'!J15+'12'!J15+'18'!J15+'20'!J15+'25'!J15</f>
        <v>13</v>
      </c>
      <c r="K14" s="80">
        <f>'01'!K15+'02'!K15+'03'!K15+'04'!K15+'05 ACPE'!K15+'05'!K15+'06'!K15+'07'!K15+'08'!K15+'09'!K15+'10'!K15+'11'!K15+'12'!K15+'18'!K15+'20'!K15+'25'!K15</f>
        <v>98</v>
      </c>
      <c r="L14" s="105">
        <f>'01'!L15+'02'!L15+'03'!L15+'04'!L15+'05 ACPE'!L15+'05'!L15+'06'!L15+'07'!L15+'08'!L15+'09'!L15+'10'!L15+'11'!L15+'12'!L15+'18'!L15+'20'!L15+'25'!L15</f>
        <v>13</v>
      </c>
      <c r="M14" s="3">
        <f>'01'!M15+'02'!M15+'03'!M15+'04'!M15+'05 ACPE'!M15+'05'!M15+'06'!M15+'07'!M15+'08'!M15+'09'!M15+'10'!M15+'11'!M15+'12'!M15+'18'!M15+'20'!M15+'25'!M15</f>
        <v>29</v>
      </c>
      <c r="N14" s="82">
        <f>'01'!N15+'02'!N15+'03'!N15+'04'!N15+'05 ACPE'!N15+'05'!N15+'06'!N15+'07'!N15+'08'!N15+'09'!N15+'10'!N15+'11'!N15+'12'!N15+'18'!N15+'20'!N15+'25'!N15</f>
        <v>17</v>
      </c>
      <c r="O14" s="80">
        <f>'01'!O15+'02'!O15+'03'!O15+'04'!O15+'05 ACPE'!O15+'05'!O15+'06'!O15+'07'!O15+'08'!O15+'09'!O15+'10'!O15+'11'!O15+'12'!O15+'18'!O15+'20'!O15+'25'!O15</f>
        <v>125</v>
      </c>
      <c r="P14" s="105">
        <f>'01'!P15+'02'!P15+'03'!P15+'04'!P15+'05 ACPE'!P15+'05'!P15+'06'!P15+'07'!P15+'08'!P15+'09'!P15+'10'!P15+'11'!P15+'12'!P15+'18'!P15+'20'!P15+'25'!P15</f>
        <v>10</v>
      </c>
      <c r="Q14" s="3">
        <f>'01'!Q15+'02'!Q15+'03'!Q15+'04'!Q15+'05 ACPE'!Q15+'05'!Q15+'06'!Q15+'07'!Q15+'08'!Q15+'09'!Q15+'10'!Q15+'11'!Q15+'12'!Q15+'18'!Q15+'20'!Q15+'25'!Q15</f>
        <v>357</v>
      </c>
      <c r="R14" s="82">
        <f>'01'!R15+'02'!R15+'03'!R15+'04'!R15+'05 ACPE'!R15+'05'!R15+'06'!R15+'07'!R15+'08'!R15+'09'!R15+'10'!R15+'11'!R15+'12'!R15+'18'!R15+'20'!R15+'25'!R15</f>
        <v>27</v>
      </c>
      <c r="S14" s="80">
        <f>'01'!S15+'02'!S15+'03'!S15+'04'!S15+'05 ACPE'!S15+'05'!S15+'06'!S15+'07'!S15+'08'!S15+'09'!S15+'10'!S15+'11'!S15+'12'!S15+'18'!S15+'20'!S15+'25'!S15</f>
        <v>889</v>
      </c>
      <c r="T14" s="105">
        <f>'01'!T15+'02'!T15+'03'!T15+'04'!T15+'05 ACPE'!T15+'05'!T15+'06'!T15+'07'!T15+'08'!T15+'09'!T15+'10'!T15+'11'!T15+'12'!T15+'18'!T15+'20'!T15+'25'!T15</f>
        <v>45</v>
      </c>
      <c r="U14" s="3">
        <f>'01'!U15+'02'!U15+'03'!U15+'04'!U15+'05 ACPE'!U15+'05'!U15+'06'!U15+'07'!U15+'08'!U15+'09'!U15+'10'!U15+'11'!U15+'12'!U15+'18'!U15+'20'!U15+'25'!U15</f>
        <v>883.5</v>
      </c>
      <c r="V14" s="82">
        <f>'01'!V15+'02'!V15+'03'!V15+'04'!V15+'05 ACPE'!V15+'05'!V15+'06'!V15+'07'!V15+'08'!V15+'09'!V15+'10'!V15+'11'!V15+'12'!V15+'18'!V15+'20'!V15+'25'!V15</f>
        <v>29</v>
      </c>
      <c r="W14" s="80">
        <f>'01'!W15+'02'!W15+'03'!W15+'04'!W15+'05 ACPE'!W15+'05'!W15+'06'!W15+'07'!W15+'08'!W15+'09'!W15+'10'!W15+'11'!W15+'12'!W15+'18'!W15+'20'!W15+'25'!W15</f>
        <v>445</v>
      </c>
      <c r="X14" s="105">
        <f>'01'!X15+'02'!X15+'03'!X15+'04'!X15+'05 ACPE'!X15+'05'!X15+'06'!X15+'07'!X15+'08'!X15+'09'!X15+'10'!X15+'11'!X15+'12'!X15+'18'!X15+'20'!X15+'25'!X15</f>
        <v>21</v>
      </c>
      <c r="Y14" s="3">
        <f>'01'!Y15+'02'!Y15+'03'!Y15+'04'!Y15+'05 ACPE'!Y15+'05'!Y15+'06'!Y15+'07'!Y15+'08'!Y15+'09'!Y15+'10'!Y15+'11'!Y15+'12'!Y15+'18'!Y15+'20'!Y15+'25'!Y15</f>
        <v>1508</v>
      </c>
      <c r="Z14" s="123">
        <f t="shared" si="0"/>
        <v>310</v>
      </c>
      <c r="AA14" s="30">
        <f t="shared" si="0"/>
        <v>6144.5</v>
      </c>
    </row>
    <row r="15" spans="1:29" x14ac:dyDescent="0.25">
      <c r="A15" s="103" t="s">
        <v>72</v>
      </c>
      <c r="B15" s="130">
        <f t="shared" ref="B15:AA15" si="1">SUM(B11:B14)</f>
        <v>3581</v>
      </c>
      <c r="C15" s="131">
        <f t="shared" si="1"/>
        <v>115341</v>
      </c>
      <c r="D15" s="132">
        <f t="shared" si="1"/>
        <v>3025</v>
      </c>
      <c r="E15" s="133">
        <f t="shared" si="1"/>
        <v>99951.98000000001</v>
      </c>
      <c r="F15" s="130">
        <f t="shared" si="1"/>
        <v>3131</v>
      </c>
      <c r="G15" s="131">
        <f t="shared" si="1"/>
        <v>91286.76</v>
      </c>
      <c r="H15" s="132">
        <f t="shared" si="1"/>
        <v>2565</v>
      </c>
      <c r="I15" s="133">
        <f t="shared" si="1"/>
        <v>75758.179999999993</v>
      </c>
      <c r="J15" s="130">
        <f t="shared" si="1"/>
        <v>2066</v>
      </c>
      <c r="K15" s="131">
        <f t="shared" si="1"/>
        <v>56296.08</v>
      </c>
      <c r="L15" s="132">
        <f t="shared" si="1"/>
        <v>2214</v>
      </c>
      <c r="M15" s="133">
        <f t="shared" si="1"/>
        <v>57970.270000000004</v>
      </c>
      <c r="N15" s="130">
        <f t="shared" si="1"/>
        <v>2616</v>
      </c>
      <c r="O15" s="131">
        <f t="shared" si="1"/>
        <v>66158.400000000009</v>
      </c>
      <c r="P15" s="132">
        <f t="shared" si="1"/>
        <v>2738</v>
      </c>
      <c r="Q15" s="133">
        <f t="shared" si="1"/>
        <v>68628.53</v>
      </c>
      <c r="R15" s="130">
        <f t="shared" si="1"/>
        <v>2978</v>
      </c>
      <c r="S15" s="131">
        <f t="shared" si="1"/>
        <v>76705.11</v>
      </c>
      <c r="T15" s="132">
        <f t="shared" si="1"/>
        <v>2893</v>
      </c>
      <c r="U15" s="133">
        <f t="shared" si="1"/>
        <v>75140.63</v>
      </c>
      <c r="V15" s="130">
        <f t="shared" si="1"/>
        <v>2415</v>
      </c>
      <c r="W15" s="131">
        <f t="shared" si="1"/>
        <v>62463.49</v>
      </c>
      <c r="X15" s="132">
        <f t="shared" si="1"/>
        <v>2540</v>
      </c>
      <c r="Y15" s="133">
        <f t="shared" si="1"/>
        <v>70386.789999999994</v>
      </c>
      <c r="Z15" s="134">
        <f t="shared" si="1"/>
        <v>32762</v>
      </c>
      <c r="AA15" s="129">
        <f t="shared" si="1"/>
        <v>916087.22</v>
      </c>
    </row>
    <row r="16" spans="1:29" x14ac:dyDescent="0.25">
      <c r="A16" s="21"/>
      <c r="B16" s="82"/>
      <c r="C16" s="80"/>
      <c r="D16" s="105"/>
      <c r="E16" s="3"/>
      <c r="F16" s="82"/>
      <c r="G16" s="94"/>
      <c r="H16" s="105"/>
      <c r="I16" s="3"/>
      <c r="J16" s="82"/>
      <c r="K16" s="80"/>
      <c r="L16" s="105"/>
      <c r="M16" s="3"/>
      <c r="N16" s="82"/>
      <c r="O16" s="80"/>
      <c r="P16" s="105"/>
      <c r="Q16" s="3"/>
      <c r="R16" s="82"/>
      <c r="S16" s="80"/>
      <c r="T16" s="105"/>
      <c r="U16" s="3"/>
      <c r="V16" s="82"/>
      <c r="W16" s="80"/>
      <c r="X16" s="105"/>
      <c r="Y16" s="3"/>
      <c r="Z16" s="106"/>
      <c r="AA16" s="30"/>
    </row>
    <row r="17" spans="1:29" x14ac:dyDescent="0.25">
      <c r="A17" s="23" t="s">
        <v>91</v>
      </c>
      <c r="B17" s="111"/>
      <c r="C17" s="94"/>
      <c r="D17" s="45"/>
      <c r="E17" s="21"/>
      <c r="F17" s="111"/>
      <c r="G17" s="94"/>
      <c r="H17" s="45"/>
      <c r="I17" s="21"/>
      <c r="J17" s="111"/>
      <c r="K17" s="94"/>
      <c r="L17" s="45"/>
      <c r="M17" s="21"/>
      <c r="N17" s="111"/>
      <c r="O17" s="94"/>
      <c r="P17" s="45"/>
      <c r="Q17" s="21"/>
      <c r="R17" s="111"/>
      <c r="S17" s="94"/>
      <c r="T17" s="45"/>
      <c r="U17" s="21"/>
      <c r="V17" s="111"/>
      <c r="W17" s="94"/>
      <c r="X17" s="45"/>
      <c r="Y17" s="21"/>
      <c r="Z17" s="126"/>
      <c r="AA17" s="89"/>
    </row>
    <row r="18" spans="1:29" x14ac:dyDescent="0.25">
      <c r="A18" s="45" t="s">
        <v>79</v>
      </c>
      <c r="B18" s="82">
        <f>'01'!B19+'02'!B19+'03'!B19+'04'!B19+'05 ACPE'!B19+'05'!B19+'06'!B19+'07'!B19+'08'!B19+'09'!B19+'10'!B19+'11'!B19+'12'!B19+'18'!B19+'20'!B19+'25'!B19</f>
        <v>0</v>
      </c>
      <c r="C18" s="80">
        <f>'01'!C19+'02'!C19+'03'!C19+'04'!C19+'05 ACPE'!C19+'05'!C19+'06'!C19+'07'!C19+'08'!C19+'09'!C19+'10'!C19+'11'!C19+'12'!C19+'18'!C19+'20'!C19+'25'!C19</f>
        <v>0</v>
      </c>
      <c r="D18" s="105">
        <f>'01'!D19+'02'!D19+'03'!D19+'04'!D19+'05 ACPE'!D19+'05'!D19+'06'!D19+'07'!D19+'08'!D19+'09'!D19+'10'!D19+'11'!D19+'12'!D19+'18'!D19+'20'!D19+'25'!D19</f>
        <v>116</v>
      </c>
      <c r="E18" s="3">
        <f>'01'!E19+'02'!E19+'03'!E19+'04'!E19+'05 ACPE'!E19+'05'!E19+'06'!E19+'07'!E19+'08'!E19+'09'!E19+'10'!E19+'11'!E19+'12'!E19+'18'!E19+'20'!E19+'25'!E19</f>
        <v>4896.74</v>
      </c>
      <c r="F18" s="82">
        <f>'01'!F19+'02'!F19+'03'!F19+'04'!F19+'05 ACPE'!F19+'05'!F19+'06'!F19+'07'!F19+'08'!F19+'09'!F19+'10'!F19+'11'!F19+'12'!F19+'18'!F19+'20'!F19+'25'!F19</f>
        <v>48</v>
      </c>
      <c r="G18" s="80">
        <f>'01'!G19+'02'!G19+'03'!G19+'04'!G19+'05 ACPE'!G19+'05'!G19+'06'!G19+'07'!G19+'08'!G19+'09'!G19+'10'!G19+'11'!G19+'12'!G19+'18'!G19+'20'!G19+'25'!G19</f>
        <v>2453.2800000000002</v>
      </c>
      <c r="H18" s="105">
        <f>'01'!H19+'02'!H19+'03'!H19+'04'!H19+'05 ACPE'!H19+'05'!H19+'06'!H19+'07'!H19+'08'!H19+'09'!H19+'10'!H19+'11'!H19+'12'!H19+'18'!H19+'20'!H19+'25'!H19</f>
        <v>74</v>
      </c>
      <c r="I18" s="3">
        <f>'01'!I19+'02'!I19+'03'!I19+'04'!I19+'05 ACPE'!I19+'05'!I19+'06'!I19+'07'!I19+'08'!I19+'09'!I19+'10'!I19+'11'!I19+'12'!I19+'18'!I19+'20'!I19+'25'!I19</f>
        <v>3230.73</v>
      </c>
      <c r="J18" s="82">
        <f>'01'!J19+'02'!J19+'03'!J19+'04'!J19+'05 ACPE'!J19+'05'!J19+'06'!J19+'07'!J19+'08'!J19+'09'!J19+'10'!J19+'11'!J19+'12'!J19+'18'!J19+'20'!J19+'25'!J19</f>
        <v>77</v>
      </c>
      <c r="K18" s="80">
        <f>'01'!K19+'02'!K19+'03'!K19+'04'!K19+'05 ACPE'!K19+'05'!K19+'06'!K19+'07'!K19+'08'!K19+'09'!K19+'10'!K19+'11'!K19+'12'!K19+'18'!K19+'20'!K19+'25'!K19</f>
        <v>3423.33</v>
      </c>
      <c r="L18" s="105">
        <f>'01'!L19+'02'!L19+'03'!L19+'04'!L19+'05 ACPE'!L19+'05'!L19+'06'!L19+'07'!L19+'08'!L19+'09'!L19+'10'!L19+'11'!L19+'12'!L19+'18'!L19+'20'!L19+'25'!L19</f>
        <v>42</v>
      </c>
      <c r="M18" s="3">
        <f>'01'!M19+'02'!M19+'03'!M19+'04'!M19+'05 ACPE'!M19+'05'!M19+'06'!M19+'07'!M19+'08'!M19+'09'!M19+'10'!M19+'11'!M19+'12'!M19+'18'!M19+'20'!M19+'25'!M19</f>
        <v>1965.56</v>
      </c>
      <c r="N18" s="82">
        <f>'01'!N19+'02'!N19+'03'!N19+'04'!N19+'05 ACPE'!N19+'05'!N19+'06'!N19+'07'!N19+'08'!N19+'09'!N19+'10'!N19+'11'!N19+'12'!N19+'18'!N19+'20'!N19+'25'!N19</f>
        <v>74</v>
      </c>
      <c r="O18" s="80">
        <f>'01'!O19+'02'!O19+'03'!O19+'04'!O19+'05 ACPE'!O19+'05'!O19+'06'!O19+'07'!O19+'08'!O19+'09'!O19+'10'!O19+'11'!O19+'12'!O19+'18'!O19+'20'!O19+'25'!O19</f>
        <v>3701</v>
      </c>
      <c r="P18" s="105">
        <f>'01'!P19+'02'!P19+'03'!P19+'04'!P19+'05 ACPE'!P19+'05'!P19+'06'!P19+'07'!P19+'08'!P19+'09'!P19+'10'!P19+'11'!P19+'12'!P19+'18'!P19+'20'!P19+'25'!P19</f>
        <v>36</v>
      </c>
      <c r="Q18" s="3">
        <f>'01'!Q19+'02'!Q19+'03'!Q19+'04'!Q19+'05 ACPE'!Q19+'05'!Q19+'06'!Q19+'07'!Q19+'08'!Q19+'09'!Q19+'10'!Q19+'11'!Q19+'12'!Q19+'18'!Q19+'20'!Q19+'25'!Q19</f>
        <v>1603.56</v>
      </c>
      <c r="R18" s="82">
        <f>'01'!R19+'02'!R19+'03'!R19+'04'!R19+'05 ACPE'!R19+'05'!R19+'06'!R19+'07'!R19+'08'!R19+'09'!R19+'10'!R19+'11'!R19+'12'!R19+'18'!R19+'20'!R19+'25'!R19</f>
        <v>28</v>
      </c>
      <c r="S18" s="80">
        <f>'01'!S19+'02'!S19+'03'!S19+'04'!S19+'05 ACPE'!S19+'05'!S19+'06'!S19+'07'!S19+'08'!S19+'09'!S19+'10'!S19+'11'!S19+'12'!S19+'18'!S19+'20'!S19+'25'!S19</f>
        <v>1677.73</v>
      </c>
      <c r="T18" s="105">
        <f>'01'!T19+'02'!T19+'03'!T19+'04'!T19+'05 ACPE'!T19+'05'!T19+'06'!T19+'07'!T19+'08'!T19+'09'!T19+'10'!T19+'11'!T19+'12'!T19+'18'!T19+'20'!T19+'25'!T19</f>
        <v>23</v>
      </c>
      <c r="U18" s="3">
        <f>'01'!U19+'02'!U19+'03'!U19+'04'!U19+'05 ACPE'!U19+'05'!U19+'06'!U19+'07'!U19+'08'!U19+'09'!U19+'10'!U19+'11'!U19+'12'!U19+'18'!U19+'20'!U19+'25'!U19</f>
        <v>1154.1500000000001</v>
      </c>
      <c r="V18" s="82">
        <f>'01'!V19+'02'!V19+'03'!V19+'04'!V19+'05 ACPE'!V19+'05'!V19+'06'!V19+'07'!V19+'08'!V19+'09'!V19+'10'!V19+'11'!V19+'12'!V19+'18'!V19+'20'!V19+'25'!V19</f>
        <v>42</v>
      </c>
      <c r="W18" s="80">
        <f>'01'!W19+'02'!W19+'03'!W19+'04'!W19+'05 ACPE'!W19+'05'!W19+'06'!W19+'07'!W19+'08'!W19+'09'!W19+'10'!W19+'11'!W19+'12'!W19+'18'!W19+'20'!W19+'25'!W19</f>
        <v>2055.6999999999998</v>
      </c>
      <c r="X18" s="105">
        <f>'01'!X19+'02'!X19+'03'!X19+'04'!X19+'05 ACPE'!X19+'05'!X19+'06'!X19+'07'!X19+'08'!X19+'09'!X19+'10'!X19+'11'!X19+'12'!X19+'18'!X19+'20'!X19+'25'!X19</f>
        <v>0</v>
      </c>
      <c r="Y18" s="3">
        <f>'01'!Y19+'02'!Y19+'03'!Y19+'04'!Y19+'05 ACPE'!Y19+'05'!Y19+'06'!Y19+'07'!Y19+'08'!Y19+'09'!Y19+'10'!Y19+'11'!Y19+'12'!Y19+'18'!Y19+'20'!Y19+'25'!Y19</f>
        <v>0</v>
      </c>
      <c r="Z18" s="106">
        <f>B18+D18+F18+H18+J18+L18+N18+P18+R18+T18+V18+X18</f>
        <v>560</v>
      </c>
      <c r="AA18" s="30">
        <f>C18+E18+G18+I18+K18+M18+O18+Q18+S18+U18+W18+Y18</f>
        <v>26161.780000000002</v>
      </c>
    </row>
    <row r="19" spans="1:29" x14ac:dyDescent="0.25">
      <c r="A19" s="45" t="s">
        <v>80</v>
      </c>
      <c r="B19" s="82">
        <f>'01'!B20+'02'!B20+'03'!B20+'04'!B20+'05 ACPE'!B20+'05'!B20+'06'!B20+'07'!B20+'08'!B20+'09'!B20+'10'!B20+'11'!B20+'12'!B20+'18'!B20+'20'!B20+'25'!B20</f>
        <v>0</v>
      </c>
      <c r="C19" s="80">
        <f>'01'!C20+'02'!C20+'03'!C20+'04'!C20+'05 ACPE'!C20+'05'!C20+'06'!C20+'07'!C20+'08'!C20+'09'!C20+'10'!C20+'11'!C20+'12'!C20+'18'!C20+'20'!C20+'25'!C20</f>
        <v>0</v>
      </c>
      <c r="D19" s="105">
        <f>'01'!D20+'02'!D20+'03'!D20+'04'!D20+'05 ACPE'!D20+'05'!D20+'06'!D20+'07'!D20+'08'!D20+'09'!D20+'10'!D20+'11'!D20+'12'!D20+'18'!D20+'20'!D20+'25'!D20</f>
        <v>0</v>
      </c>
      <c r="E19" s="3">
        <f>'01'!E20+'02'!E20+'03'!E20+'04'!E20+'05 ACPE'!E20+'05'!E20+'06'!E20+'07'!E20+'08'!E20+'09'!E20+'10'!E20+'11'!E20+'12'!E20+'18'!E20+'20'!E20+'25'!E20</f>
        <v>0</v>
      </c>
      <c r="F19" s="82">
        <f>'01'!F20+'02'!F20+'03'!F20+'04'!F20+'05 ACPE'!F20+'05'!F20+'06'!F20+'07'!F20+'08'!F20+'09'!F20+'10'!F20+'11'!F20+'12'!F20+'18'!F20+'20'!F20+'25'!F20</f>
        <v>0</v>
      </c>
      <c r="G19" s="80">
        <f>'01'!G20+'02'!G20+'03'!G20+'04'!G20+'05 ACPE'!G20+'05'!G20+'06'!G20+'07'!G20+'08'!G20+'09'!G20+'10'!G20+'11'!G20+'12'!G20+'18'!G20+'20'!G20+'25'!G20</f>
        <v>0</v>
      </c>
      <c r="H19" s="105">
        <f>'01'!H20+'02'!H20+'03'!H20+'04'!H20+'05 ACPE'!H20+'05'!H20+'06'!H20+'07'!H20+'08'!H20+'09'!H20+'10'!H20+'11'!H20+'12'!H20+'18'!H20+'20'!H20+'25'!H20</f>
        <v>0</v>
      </c>
      <c r="I19" s="3">
        <f>'01'!I20+'02'!I20+'03'!I20+'04'!I20+'05 ACPE'!I20+'05'!I20+'06'!I20+'07'!I20+'08'!I20+'09'!I20+'10'!I20+'11'!I20+'12'!I20+'18'!I20+'20'!I20+'25'!I20</f>
        <v>0</v>
      </c>
      <c r="J19" s="82">
        <f>'01'!J20+'02'!J20+'03'!J20+'04'!J20+'05 ACPE'!J20+'05'!J20+'06'!J20+'07'!J20+'08'!J20+'09'!J20+'10'!J20+'11'!J20+'12'!J20+'18'!J20+'20'!J20+'25'!J20</f>
        <v>0</v>
      </c>
      <c r="K19" s="80">
        <f>'01'!K20+'02'!K20+'03'!K20+'04'!K20+'05 ACPE'!K20+'05'!K20+'06'!K20+'07'!K20+'08'!K20+'09'!K20+'10'!K20+'11'!K20+'12'!K20+'18'!K20+'20'!K20+'25'!K20</f>
        <v>0</v>
      </c>
      <c r="L19" s="105">
        <f>'01'!L20+'02'!L20+'03'!L20+'04'!L20+'05 ACPE'!L20+'05'!L20+'06'!L20+'07'!L20+'08'!L20+'09'!L20+'10'!L20+'11'!L20+'12'!L20+'18'!L20+'20'!L20+'25'!L20</f>
        <v>0</v>
      </c>
      <c r="M19" s="3">
        <f>'01'!M20+'02'!M20+'03'!M20+'04'!M20+'05 ACPE'!M20+'05'!M20+'06'!M20+'07'!M20+'08'!M20+'09'!M20+'10'!M20+'11'!M20+'12'!M20+'18'!M20+'20'!M20+'25'!M20</f>
        <v>0</v>
      </c>
      <c r="N19" s="82">
        <f>'01'!N20+'02'!N20+'03'!N20+'04'!N20+'05 ACPE'!N20+'05'!N20+'06'!N20+'07'!N20+'08'!N20+'09'!N20+'10'!N20+'11'!N20+'12'!N20+'18'!N20+'20'!N20+'25'!N20</f>
        <v>1</v>
      </c>
      <c r="O19" s="80">
        <f>'01'!O20+'02'!O20+'03'!O20+'04'!O20+'05 ACPE'!O20+'05'!O20+'06'!O20+'07'!O20+'08'!O20+'09'!O20+'10'!O20+'11'!O20+'12'!O20+'18'!O20+'20'!O20+'25'!O20</f>
        <v>3.49</v>
      </c>
      <c r="P19" s="105">
        <f>'01'!P20+'02'!P20+'03'!P20+'04'!P20+'05 ACPE'!P20+'05'!P20+'06'!P20+'07'!P20+'08'!P20+'09'!P20+'10'!P20+'11'!P20+'12'!P20+'18'!P20+'20'!P20+'25'!P20</f>
        <v>3</v>
      </c>
      <c r="Q19" s="3">
        <f>'01'!Q20+'02'!Q20+'03'!Q20+'04'!Q20+'05 ACPE'!Q20+'05'!Q20+'06'!Q20+'07'!Q20+'08'!Q20+'09'!Q20+'10'!Q20+'11'!Q20+'12'!Q20+'18'!Q20+'20'!Q20+'25'!Q20</f>
        <v>841.7</v>
      </c>
      <c r="R19" s="82">
        <f>'01'!R20+'02'!R20+'03'!R20+'04'!R20+'05 ACPE'!R20+'05'!R20+'06'!R20+'07'!R20+'08'!R20+'09'!R20+'10'!R20+'11'!R20+'12'!R20+'18'!R20+'20'!R20+'25'!R20</f>
        <v>8</v>
      </c>
      <c r="S19" s="80">
        <f>'01'!S20+'02'!S20+'03'!S20+'04'!S20+'05 ACPE'!S20+'05'!S20+'06'!S20+'07'!S20+'08'!S20+'09'!S20+'10'!S20+'11'!S20+'12'!S20+'18'!S20+'20'!S20+'25'!S20</f>
        <v>2595.89</v>
      </c>
      <c r="T19" s="105">
        <f>'01'!T20+'02'!T20+'03'!T20+'04'!T20+'05 ACPE'!T20+'05'!T20+'06'!T20+'07'!T20+'08'!T20+'09'!T20+'10'!T20+'11'!T20+'12'!T20+'18'!T20+'20'!T20+'25'!T20</f>
        <v>2</v>
      </c>
      <c r="U19" s="3">
        <f>'01'!U20+'02'!U20+'03'!U20+'04'!U20+'05 ACPE'!U20+'05'!U20+'06'!U20+'07'!U20+'08'!U20+'09'!U20+'10'!U20+'11'!U20+'12'!U20+'18'!U20+'20'!U20+'25'!U20</f>
        <v>980.6</v>
      </c>
      <c r="V19" s="82">
        <f>'01'!V20+'02'!V20+'03'!V20+'04'!V20+'05 ACPE'!V20+'05'!V20+'06'!V20+'07'!V20+'08'!V20+'09'!V20+'10'!V20+'11'!V20+'12'!V20+'18'!V20+'20'!V20+'25'!V20</f>
        <v>1</v>
      </c>
      <c r="W19" s="80">
        <f>'01'!W20+'02'!W20+'03'!W20+'04'!W20+'05 ACPE'!W20+'05'!W20+'06'!W20+'07'!W20+'08'!W20+'09'!W20+'10'!W20+'11'!W20+'12'!W20+'18'!W20+'20'!W20+'25'!W20</f>
        <v>284.60000000000002</v>
      </c>
      <c r="X19" s="105">
        <f>'01'!X20+'02'!X20+'03'!X20+'04'!X20+'05 ACPE'!X20+'05'!X20+'06'!X20+'07'!X20+'08'!X20+'09'!X20+'10'!X20+'11'!X20+'12'!X20+'18'!X20+'20'!X20+'25'!X20</f>
        <v>6</v>
      </c>
      <c r="Y19" s="3">
        <f>'01'!Y20+'02'!Y20+'03'!Y20+'04'!Y20+'05 ACPE'!Y20+'05'!Y20+'06'!Y20+'07'!Y20+'08'!Y20+'09'!Y20+'10'!Y20+'11'!Y20+'12'!Y20+'18'!Y20+'20'!Y20+'25'!Y20</f>
        <v>2000.83</v>
      </c>
      <c r="Z19" s="106">
        <f>B19+D19+F19+H19+J19+L19+N19+P19+R19+T19+V19+X19</f>
        <v>21</v>
      </c>
      <c r="AA19" s="30">
        <f>C19+E19+G19+I19+K19+M19+O19+Q19+S19+U19+W19+Y19</f>
        <v>6707.1100000000006</v>
      </c>
    </row>
    <row r="20" spans="1:29" x14ac:dyDescent="0.25">
      <c r="A20" s="45" t="s">
        <v>81</v>
      </c>
      <c r="B20" s="82">
        <f>'01'!B21+'02'!B21+'03'!B21+'04'!B21+'05 ACPE'!B21+'05'!B21+'06'!B21+'07'!B21+'08'!B21+'09'!B21+'10'!B21+'11'!B21+'12'!B21+'18'!B21+'20'!B21+'25'!B21</f>
        <v>3</v>
      </c>
      <c r="C20" s="80">
        <f>'01'!C21+'02'!C21+'03'!C21+'04'!C21+'05 ACPE'!C21+'05'!C21+'06'!C21+'07'!C21+'08'!C21+'09'!C21+'10'!C21+'11'!C21+'12'!C21+'18'!C21+'20'!C21+'25'!C21</f>
        <v>3503.4</v>
      </c>
      <c r="D20" s="105">
        <f>'01'!D21+'02'!D21+'03'!D21+'04'!D21+'05 ACPE'!D21+'05'!D21+'06'!D21+'07'!D21+'08'!D21+'09'!D21+'10'!D21+'11'!D21+'12'!D21+'18'!D21+'20'!D21+'25'!D21</f>
        <v>0</v>
      </c>
      <c r="E20" s="3">
        <f>'01'!E21+'02'!E21+'03'!E21+'04'!E21+'05 ACPE'!E21+'05'!E21+'06'!E21+'07'!E21+'08'!E21+'09'!E21+'10'!E21+'11'!E21+'12'!E21+'18'!E21+'20'!E21+'25'!E21</f>
        <v>0</v>
      </c>
      <c r="F20" s="82">
        <f>'01'!F21+'02'!F21+'03'!F21+'04'!F21+'05 ACPE'!F21+'05'!F21+'06'!F21+'07'!F21+'08'!F21+'09'!F21+'10'!F21+'11'!F21+'12'!F21+'18'!F21+'20'!F21+'25'!F21</f>
        <v>0</v>
      </c>
      <c r="G20" s="80">
        <f>'01'!G21+'02'!G21+'03'!G21+'04'!G21+'05 ACPE'!G21+'05'!G21+'06'!G21+'07'!G21+'08'!G21+'09'!G21+'10'!G21+'11'!G21+'12'!G21+'18'!G21+'20'!G21+'25'!G21</f>
        <v>0</v>
      </c>
      <c r="H20" s="105">
        <f>'01'!H21+'02'!H21+'03'!H21+'04'!H21+'05 ACPE'!H21+'05'!H21+'06'!H21+'07'!H21+'08'!H21+'09'!H21+'10'!H21+'11'!H21+'12'!H21+'18'!H21+'20'!H21+'25'!H21</f>
        <v>0</v>
      </c>
      <c r="I20" s="3">
        <f>'01'!I21+'02'!I21+'03'!I21+'04'!I21+'05 ACPE'!I21+'05'!I21+'06'!I21+'07'!I21+'08'!I21+'09'!I21+'10'!I21+'11'!I21+'12'!I21+'18'!I21+'20'!I21+'25'!I21</f>
        <v>0</v>
      </c>
      <c r="J20" s="82">
        <f>'01'!J21+'02'!J21+'03'!J21+'04'!J21+'05 ACPE'!J21+'05'!J21+'06'!J21+'07'!J21+'08'!J21+'09'!J21+'10'!J21+'11'!J21+'12'!J21+'18'!J21+'20'!J21+'25'!J21</f>
        <v>0</v>
      </c>
      <c r="K20" s="80">
        <f>'01'!K21+'02'!K21+'03'!K21+'04'!K21+'05 ACPE'!K21+'05'!K21+'06'!K21+'07'!K21+'08'!K21+'09'!K21+'10'!K21+'11'!K21+'12'!K21+'18'!K21+'20'!K21+'25'!K21</f>
        <v>0</v>
      </c>
      <c r="L20" s="105">
        <f>'01'!L21+'02'!L21+'03'!L21+'04'!L21+'05 ACPE'!L21+'05'!L21+'06'!L21+'07'!L21+'08'!L21+'09'!L21+'10'!L21+'11'!L21+'12'!L21+'18'!L21+'20'!L21+'25'!L21</f>
        <v>0</v>
      </c>
      <c r="M20" s="3">
        <f>'01'!M21+'02'!M21+'03'!M21+'04'!M21+'05 ACPE'!M21+'05'!M21+'06'!M21+'07'!M21+'08'!M21+'09'!M21+'10'!M21+'11'!M21+'12'!M21+'18'!M21+'20'!M21+'25'!M21</f>
        <v>0</v>
      </c>
      <c r="N20" s="82">
        <f>'01'!N21+'02'!N21+'03'!N21+'04'!N21+'05 ACPE'!N21+'05'!N21+'06'!N21+'07'!N21+'08'!N21+'09'!N21+'10'!N21+'11'!N21+'12'!N21+'18'!N21+'20'!N21+'25'!N21</f>
        <v>1</v>
      </c>
      <c r="O20" s="80">
        <f>'01'!O21+'02'!O21+'03'!O21+'04'!O21+'05 ACPE'!O21+'05'!O21+'06'!O21+'07'!O21+'08'!O21+'09'!O21+'10'!O21+'11'!O21+'12'!O21+'18'!O21+'20'!O21+'25'!O21</f>
        <v>675.3</v>
      </c>
      <c r="P20" s="105">
        <f>'01'!P21+'02'!P21+'03'!P21+'04'!P21+'05 ACPE'!P21+'05'!P21+'06'!P21+'07'!P21+'08'!P21+'09'!P21+'10'!P21+'11'!P21+'12'!P21+'18'!P21+'20'!P21+'25'!P21</f>
        <v>0</v>
      </c>
      <c r="Q20" s="3">
        <f>'01'!Q21+'02'!Q21+'03'!Q21+'04'!Q21+'05 ACPE'!Q21+'05'!Q21+'06'!Q21+'07'!Q21+'08'!Q21+'09'!Q21+'10'!Q21+'11'!Q21+'12'!Q21+'18'!Q21+'20'!Q21+'25'!Q21</f>
        <v>0</v>
      </c>
      <c r="R20" s="82">
        <f>'01'!R21+'02'!R21+'03'!R21+'04'!R21+'05 ACPE'!R21+'05'!R21+'06'!R21+'07'!R21+'08'!R21+'09'!R21+'10'!R21+'11'!R21+'12'!R21+'18'!R21+'20'!R21+'25'!R21</f>
        <v>0</v>
      </c>
      <c r="S20" s="80">
        <f>'01'!S21+'02'!S21+'03'!S21+'04'!S21+'05 ACPE'!S21+'05'!S21+'06'!S21+'07'!S21+'08'!S21+'09'!S21+'10'!S21+'11'!S21+'12'!S21+'18'!S21+'20'!S21+'25'!S21</f>
        <v>0</v>
      </c>
      <c r="T20" s="105">
        <f>'01'!T21+'02'!T21+'03'!T21+'04'!T21+'05 ACPE'!T21+'05'!T21+'06'!T21+'07'!T21+'08'!T21+'09'!T21+'10'!T21+'11'!T21+'12'!T21+'18'!T21+'20'!T21+'25'!T21</f>
        <v>0</v>
      </c>
      <c r="U20" s="3">
        <f>'01'!U21+'02'!U21+'03'!U21+'04'!U21+'05 ACPE'!U21+'05'!U21+'06'!U21+'07'!U21+'08'!U21+'09'!U21+'10'!U21+'11'!U21+'12'!U21+'18'!U21+'20'!U21+'25'!U21</f>
        <v>0</v>
      </c>
      <c r="V20" s="82">
        <f>'01'!V21+'02'!V21+'03'!V21+'04'!V21+'05 ACPE'!V21+'05'!V21+'06'!V21+'07'!V21+'08'!V21+'09'!V21+'10'!V21+'11'!V21+'12'!V21+'18'!V21+'20'!V21+'25'!V21</f>
        <v>0</v>
      </c>
      <c r="W20" s="80">
        <f>'01'!W21+'02'!W21+'03'!W21+'04'!W21+'05 ACPE'!W21+'05'!W21+'06'!W21+'07'!W21+'08'!W21+'09'!W21+'10'!W21+'11'!W21+'12'!W21+'18'!W21+'20'!W21+'25'!W21</f>
        <v>0</v>
      </c>
      <c r="X20" s="105">
        <f>'01'!X21+'02'!X21+'03'!X21+'04'!X21+'05 ACPE'!X21+'05'!X21+'06'!X21+'07'!X21+'08'!X21+'09'!X21+'10'!X21+'11'!X21+'12'!X21+'18'!X21+'20'!X21+'25'!X21</f>
        <v>0</v>
      </c>
      <c r="Y20" s="3">
        <f>'01'!Y21+'02'!Y21+'03'!Y21+'04'!Y21+'05 ACPE'!Y21+'05'!Y21+'06'!Y21+'07'!Y21+'08'!Y21+'09'!Y21+'10'!Y21+'11'!Y21+'12'!Y21+'18'!Y21+'20'!Y21+'25'!Y21</f>
        <v>0</v>
      </c>
      <c r="Z20" s="106">
        <f t="shared" ref="Z20:AA23" si="2">B20+D20+F20+H20+J20+L20+N20+P20+R20+T20+V20+X20</f>
        <v>4</v>
      </c>
      <c r="AA20" s="30">
        <f t="shared" si="2"/>
        <v>4178.7</v>
      </c>
    </row>
    <row r="21" spans="1:29" x14ac:dyDescent="0.25">
      <c r="A21" s="45" t="s">
        <v>82</v>
      </c>
      <c r="B21" s="82">
        <f>'01'!B22+'02'!B22+'03'!B22+'04'!B22+'05 ACPE'!B22+'05'!B22+'06'!B22+'07'!B22+'08'!B22+'09'!B22+'10'!B22+'11'!B22+'12'!B22+'18'!B22+'20'!B22+'25'!B22</f>
        <v>116</v>
      </c>
      <c r="C21" s="80">
        <f>'01'!C22+'02'!C22+'03'!C22+'04'!C22+'05 ACPE'!C22+'05'!C22+'06'!C22+'07'!C22+'08'!C22+'09'!C22+'10'!C22+'11'!C22+'12'!C22+'18'!C22+'20'!C22+'25'!C22</f>
        <v>46733.659999999996</v>
      </c>
      <c r="D21" s="105">
        <f>'01'!D22+'02'!D22+'03'!D22+'04'!D22+'05 ACPE'!D22+'05'!D22+'06'!D22+'07'!D22+'08'!D22+'09'!D22+'10'!D22+'11'!D22+'12'!D22+'18'!D22+'20'!D22+'25'!D22</f>
        <v>134</v>
      </c>
      <c r="E21" s="3">
        <f>'01'!E22+'02'!E22+'03'!E22+'04'!E22+'05 ACPE'!E22+'05'!E22+'06'!E22+'07'!E22+'08'!E22+'09'!E22+'10'!E22+'11'!E22+'12'!E22+'18'!E22+'20'!E22+'25'!E22</f>
        <v>61504.51</v>
      </c>
      <c r="F21" s="82">
        <f>'01'!F22+'02'!F22+'03'!F22+'04'!F22+'05 ACPE'!F22+'05'!F22+'06'!F22+'07'!F22+'08'!F22+'09'!F22+'10'!F22+'11'!F22+'12'!F22+'18'!F22+'20'!F22+'25'!F22</f>
        <v>102</v>
      </c>
      <c r="G21" s="80">
        <f>'01'!G22+'02'!G22+'03'!G22+'04'!G22+'05 ACPE'!G22+'05'!G22+'06'!G22+'07'!G22+'08'!G22+'09'!G22+'10'!G22+'11'!G22+'12'!G22+'18'!G22+'20'!G22+'25'!G22</f>
        <v>43731.899999999994</v>
      </c>
      <c r="H21" s="105">
        <f>'01'!H22+'02'!H22+'03'!H22+'04'!H22+'05 ACPE'!H22+'05'!H22+'06'!H22+'07'!H22+'08'!H22+'09'!H22+'10'!H22+'11'!H22+'12'!H22+'18'!H22+'20'!H22+'25'!H22</f>
        <v>117</v>
      </c>
      <c r="I21" s="3">
        <f>'01'!I22+'02'!I22+'03'!I22+'04'!I22+'05 ACPE'!I22+'05'!I22+'06'!I22+'07'!I22+'08'!I22+'09'!I22+'10'!I22+'11'!I22+'12'!I22+'18'!I22+'20'!I22+'25'!I22</f>
        <v>49583.81</v>
      </c>
      <c r="J21" s="82">
        <f>'01'!J22+'02'!J22+'03'!J22+'04'!J22+'05 ACPE'!J22+'05'!J22+'06'!J22+'07'!J22+'08'!J22+'09'!J22+'10'!J22+'11'!J22+'12'!J22+'18'!J22+'20'!J22+'25'!J22</f>
        <v>87</v>
      </c>
      <c r="K21" s="80">
        <f>'01'!K22+'02'!K22+'03'!K22+'04'!K22+'05 ACPE'!K22+'05'!K22+'06'!K22+'07'!K22+'08'!K22+'09'!K22+'10'!K22+'11'!K22+'12'!K22+'18'!K22+'20'!K22+'25'!K22</f>
        <v>37033.889999999992</v>
      </c>
      <c r="L21" s="105">
        <f>'01'!L22+'02'!L22+'03'!L22+'04'!L22+'05 ACPE'!L22+'05'!L22+'06'!L22+'07'!L22+'08'!L22+'09'!L22+'10'!L22+'11'!L22+'12'!L22+'18'!L22+'20'!L22+'25'!L22</f>
        <v>78</v>
      </c>
      <c r="M21" s="3">
        <f>'01'!M22+'02'!M22+'03'!M22+'04'!M22+'05 ACPE'!M22+'05'!M22+'06'!M22+'07'!M22+'08'!M22+'09'!M22+'10'!M22+'11'!M22+'12'!M22+'18'!M22+'20'!M22+'25'!M22</f>
        <v>40027.729999999996</v>
      </c>
      <c r="N21" s="82">
        <f>'01'!N22+'02'!N22+'03'!N22+'04'!N22+'05 ACPE'!N22+'05'!N22+'06'!N22+'07'!N22+'08'!N22+'09'!N22+'10'!N22+'11'!N22+'12'!N22+'18'!N22+'20'!N22+'25'!N22</f>
        <v>185</v>
      </c>
      <c r="O21" s="80">
        <f>'01'!O22+'02'!O22+'03'!O22+'04'!O22+'05 ACPE'!O22+'05'!O22+'06'!O22+'07'!O22+'08'!O22+'09'!O22+'10'!O22+'11'!O22+'12'!O22+'18'!O22+'20'!O22+'25'!O22</f>
        <v>72403.14</v>
      </c>
      <c r="P21" s="105">
        <f>'01'!P22+'02'!P22+'03'!P22+'04'!P22+'05 ACPE'!P22+'05'!P22+'06'!P22+'07'!P22+'08'!P22+'09'!P22+'10'!P22+'11'!P22+'12'!P22+'18'!P22+'20'!P22+'25'!P22</f>
        <v>127</v>
      </c>
      <c r="Q21" s="3">
        <f>'01'!Q22+'02'!Q22+'03'!Q22+'04'!Q22+'05 ACPE'!Q22+'05'!Q22+'06'!Q22+'07'!Q22+'08'!Q22+'09'!Q22+'10'!Q22+'11'!Q22+'12'!Q22+'18'!Q22+'20'!Q22+'25'!Q22</f>
        <v>53281.070000000007</v>
      </c>
      <c r="R21" s="82">
        <f>'01'!R22+'02'!R22+'03'!R22+'04'!R22+'05 ACPE'!R22+'05'!R22+'06'!R22+'07'!R22+'08'!R22+'09'!R22+'10'!R22+'11'!R22+'12'!R22+'18'!R22+'20'!R22+'25'!R22</f>
        <v>114</v>
      </c>
      <c r="S21" s="80">
        <f>'01'!S22+'02'!S22+'03'!S22+'04'!S22+'05 ACPE'!S22+'05'!S22+'06'!S22+'07'!S22+'08'!S22+'09'!S22+'10'!S22+'11'!S22+'12'!S22+'18'!S22+'20'!S22+'25'!S22</f>
        <v>53152.55</v>
      </c>
      <c r="T21" s="105">
        <f>'01'!T22+'02'!T22+'03'!T22+'04'!T22+'05 ACPE'!T22+'05'!T22+'06'!T22+'07'!T22+'08'!T22+'09'!T22+'10'!T22+'11'!T22+'12'!T22+'18'!T22+'20'!T22+'25'!T22</f>
        <v>90</v>
      </c>
      <c r="U21" s="3">
        <f>'01'!U22+'02'!U22+'03'!U22+'04'!U22+'05 ACPE'!U22+'05'!U22+'06'!U22+'07'!U22+'08'!U22+'09'!U22+'10'!U22+'11'!U22+'12'!U22+'18'!U22+'20'!U22+'25'!U22</f>
        <v>37466.5</v>
      </c>
      <c r="V21" s="82">
        <f>'01'!V22+'02'!V22+'03'!V22+'04'!V22+'05 ACPE'!V22+'05'!V22+'06'!V22+'07'!V22+'08'!V22+'09'!V22+'10'!V22+'11'!V22+'12'!V22+'18'!V22+'20'!V22+'25'!V22</f>
        <v>134</v>
      </c>
      <c r="W21" s="80">
        <f>'01'!W22+'02'!W22+'03'!W22+'04'!W22+'05 ACPE'!W22+'05'!W22+'06'!W22+'07'!W22+'08'!W22+'09'!W22+'10'!W22+'11'!W22+'12'!W22+'18'!W22+'20'!W22+'25'!W22</f>
        <v>54776.19000000001</v>
      </c>
      <c r="X21" s="105">
        <f>'01'!X22+'02'!X22+'03'!X22+'04'!X22+'05 ACPE'!X22+'05'!X22+'06'!X22+'07'!X22+'08'!X22+'09'!X22+'10'!X22+'11'!X22+'12'!X22+'18'!X22+'20'!X22+'25'!X22</f>
        <v>118</v>
      </c>
      <c r="Y21" s="3">
        <f>'01'!Y22+'02'!Y22+'03'!Y22+'04'!Y22+'05 ACPE'!Y22+'05'!Y22+'06'!Y22+'07'!Y22+'08'!Y22+'09'!Y22+'10'!Y22+'11'!Y22+'12'!Y22+'18'!Y22+'20'!Y22+'25'!Y22</f>
        <v>55135.259999999995</v>
      </c>
      <c r="Z21" s="106">
        <f t="shared" si="2"/>
        <v>1402</v>
      </c>
      <c r="AA21" s="30">
        <f t="shared" si="2"/>
        <v>604830.21000000008</v>
      </c>
      <c r="AB21" s="2"/>
    </row>
    <row r="22" spans="1:29" x14ac:dyDescent="0.25">
      <c r="A22" s="45" t="s">
        <v>83</v>
      </c>
      <c r="B22" s="82">
        <f>'01'!B23+'02'!B23+'03'!B23+'04'!B23+'05 ACPE'!B23+'05'!B23+'06'!B23+'07'!B23+'08'!B23+'09'!B23+'10'!B23+'11'!B23+'12'!B23+'18'!B23+'20'!B23+'25'!B23</f>
        <v>44</v>
      </c>
      <c r="C22" s="80">
        <f>'01'!C23+'02'!C23+'03'!C23+'04'!C23+'05 ACPE'!C23+'05'!C23+'06'!C23+'07'!C23+'08'!C23+'09'!C23+'10'!C23+'11'!C23+'12'!C23+'18'!C23+'20'!C23+'25'!C23</f>
        <v>15463.030000000002</v>
      </c>
      <c r="D22" s="105">
        <f>'01'!D23+'02'!D23+'03'!D23+'04'!D23+'05 ACPE'!D23+'05'!D23+'06'!D23+'07'!D23+'08'!D23+'09'!D23+'10'!D23+'11'!D23+'12'!D23+'18'!D23+'20'!D23+'25'!D23</f>
        <v>43</v>
      </c>
      <c r="E22" s="3">
        <f>'01'!E23+'02'!E23+'03'!E23+'04'!E23+'05 ACPE'!E23+'05'!E23+'06'!E23+'07'!E23+'08'!E23+'09'!E23+'10'!E23+'11'!E23+'12'!E23+'18'!E23+'20'!E23+'25'!E23</f>
        <v>12266.339999999998</v>
      </c>
      <c r="F22" s="82">
        <f>'01'!F23+'02'!F23+'03'!F23+'04'!F23+'05 ACPE'!F23+'05'!F23+'06'!F23+'07'!F23+'08'!F23+'09'!F23+'10'!F23+'11'!F23+'12'!F23+'18'!F23+'20'!F23+'25'!F23</f>
        <v>43</v>
      </c>
      <c r="G22" s="80">
        <f>'01'!G23+'02'!G23+'03'!G23+'04'!G23+'05 ACPE'!G23+'05'!G23+'06'!G23+'07'!G23+'08'!G23+'09'!G23+'10'!G23+'11'!G23+'12'!G23+'18'!G23+'20'!G23+'25'!G23</f>
        <v>16713.716</v>
      </c>
      <c r="H22" s="105">
        <f>'01'!H23+'02'!H23+'03'!H23+'04'!H23+'05 ACPE'!H23+'05'!H23+'06'!H23+'07'!H23+'08'!H23+'09'!H23+'10'!H23+'11'!H23+'12'!H23+'18'!H23+'20'!H23+'25'!H23</f>
        <v>50</v>
      </c>
      <c r="I22" s="3">
        <f>'01'!I23+'02'!I23+'03'!I23+'04'!I23+'05 ACPE'!I23+'05'!I23+'06'!I23+'07'!I23+'08'!I23+'09'!I23+'10'!I23+'11'!I23+'12'!I23+'18'!I23+'20'!I23+'25'!I23</f>
        <v>18658.89</v>
      </c>
      <c r="J22" s="82">
        <f>'01'!J23+'02'!J23+'03'!J23+'04'!J23+'05 ACPE'!J23+'05'!J23+'06'!J23+'07'!J23+'08'!J23+'09'!J23+'10'!J23+'11'!J23+'12'!J23+'18'!J23+'20'!J23+'25'!J23</f>
        <v>57</v>
      </c>
      <c r="K22" s="80">
        <f>'01'!K23+'02'!K23+'03'!K23+'04'!K23+'05 ACPE'!K23+'05'!K23+'06'!K23+'07'!K23+'08'!K23+'09'!K23+'10'!K23+'11'!K23+'12'!K23+'18'!K23+'20'!K23+'25'!K23</f>
        <v>16021.910000000002</v>
      </c>
      <c r="L22" s="105">
        <f>'01'!L23+'02'!L23+'03'!L23+'04'!L23+'05 ACPE'!L23+'05'!L23+'06'!L23+'07'!L23+'08'!L23+'09'!L23+'10'!L23+'11'!L23+'12'!L23+'18'!L23+'20'!L23+'25'!L23</f>
        <v>49</v>
      </c>
      <c r="M22" s="3">
        <f>'01'!M23+'02'!M23+'03'!M23+'04'!M23+'05 ACPE'!M23+'05'!M23+'06'!M23+'07'!M23+'08'!M23+'09'!M23+'10'!M23+'11'!M23+'12'!M23+'18'!M23+'20'!M23+'25'!M23</f>
        <v>15889.93</v>
      </c>
      <c r="N22" s="82">
        <f>'01'!N23+'02'!N23+'03'!N23+'04'!N23+'05 ACPE'!N23+'05'!N23+'06'!N23+'07'!N23+'08'!N23+'09'!N23+'10'!N23+'11'!N23+'12'!N23+'18'!N23+'20'!N23+'25'!N23</f>
        <v>80</v>
      </c>
      <c r="O22" s="80">
        <f>'01'!O23+'02'!O23+'03'!O23+'04'!O23+'05 ACPE'!O23+'05'!O23+'06'!O23+'07'!O23+'08'!O23+'09'!O23+'10'!O23+'11'!O23+'12'!O23+'18'!O23+'20'!O23+'25'!O23</f>
        <v>28406.89</v>
      </c>
      <c r="P22" s="105">
        <f>'01'!P23+'02'!P23+'03'!P23+'04'!P23+'05 ACPE'!P23+'05'!P23+'06'!P23+'07'!P23+'08'!P23+'09'!P23+'10'!P23+'11'!P23+'12'!P23+'18'!P23+'20'!P23+'25'!P23</f>
        <v>79</v>
      </c>
      <c r="Q22" s="3">
        <f>'01'!Q23+'02'!Q23+'03'!Q23+'04'!Q23+'05 ACPE'!Q23+'05'!Q23+'06'!Q23+'07'!Q23+'08'!Q23+'09'!Q23+'10'!Q23+'11'!Q23+'12'!Q23+'18'!Q23+'20'!Q23+'25'!Q23</f>
        <v>26953.33</v>
      </c>
      <c r="R22" s="82">
        <f>'01'!R23+'02'!R23+'03'!R23+'04'!R23+'05 ACPE'!R23+'05'!R23+'06'!R23+'07'!R23+'08'!R23+'09'!R23+'10'!R23+'11'!R23+'12'!R23+'18'!R23+'20'!R23+'25'!R23</f>
        <v>91</v>
      </c>
      <c r="S22" s="80">
        <f>'01'!S23+'02'!S23+'03'!S23+'04'!S23+'05 ACPE'!S23+'05'!S23+'06'!S23+'07'!S23+'08'!S23+'09'!S23+'10'!S23+'11'!S23+'12'!S23+'18'!S23+'20'!S23+'25'!S23</f>
        <v>35926.370000000003</v>
      </c>
      <c r="T22" s="105">
        <f>'01'!T23+'02'!T23+'03'!T23+'04'!T23+'05 ACPE'!T23+'05'!T23+'06'!T23+'07'!T23+'08'!T23+'09'!T23+'10'!T23+'11'!T23+'12'!T23+'18'!T23+'20'!T23+'25'!T23</f>
        <v>88</v>
      </c>
      <c r="U22" s="3">
        <f>'01'!U23+'02'!U23+'03'!U23+'04'!U23+'05 ACPE'!U23+'05'!U23+'06'!U23+'07'!U23+'08'!U23+'09'!U23+'10'!U23+'11'!U23+'12'!U23+'18'!U23+'20'!U23+'25'!U23</f>
        <v>31245.189999999995</v>
      </c>
      <c r="V22" s="82">
        <f>'01'!V23+'02'!V23+'03'!V23+'04'!V23+'05 ACPE'!V23+'05'!V23+'06'!V23+'07'!V23+'08'!V23+'09'!V23+'10'!V23+'11'!V23+'12'!V23+'18'!V23+'20'!V23+'25'!V23</f>
        <v>61</v>
      </c>
      <c r="W22" s="80">
        <f>'01'!W23+'02'!W23+'03'!W23+'04'!W23+'05 ACPE'!W23+'05'!W23+'06'!W23+'07'!W23+'08'!W23+'09'!W23+'10'!W23+'11'!W23+'12'!W23+'18'!W23+'20'!W23+'25'!W23</f>
        <v>23166.839999999997</v>
      </c>
      <c r="X22" s="105">
        <f>'01'!X23+'02'!X23+'03'!X23+'04'!X23+'05 ACPE'!X23+'05'!X23+'06'!X23+'07'!X23+'08'!X23+'09'!X23+'10'!X23+'11'!X23+'12'!X23+'18'!X23+'20'!X23+'25'!X23</f>
        <v>51</v>
      </c>
      <c r="Y22" s="3">
        <f>'01'!Y23+'02'!Y23+'03'!Y23+'04'!Y23+'05 ACPE'!Y23+'05'!Y23+'06'!Y23+'07'!Y23+'08'!Y23+'09'!Y23+'10'!Y23+'11'!Y23+'12'!Y23+'18'!Y23+'20'!Y23+'25'!Y23</f>
        <v>18705.46</v>
      </c>
      <c r="Z22" s="106">
        <f t="shared" si="2"/>
        <v>736</v>
      </c>
      <c r="AA22" s="30">
        <f t="shared" si="2"/>
        <v>259417.89599999998</v>
      </c>
      <c r="AB22" s="2"/>
    </row>
    <row r="23" spans="1:29" x14ac:dyDescent="0.25">
      <c r="A23" s="45" t="s">
        <v>66</v>
      </c>
      <c r="B23" s="82">
        <f>'01'!B24+'02'!B24+'03'!B24+'04'!B24+'05 ACPE'!B24+'05'!B24+'06'!B24+'07'!B24+'08'!B24+'09'!B24+'10'!B24+'11'!B24+'12'!B24+'18'!B24+'20'!B24+'25'!B24</f>
        <v>16</v>
      </c>
      <c r="C23" s="80">
        <f>'01'!C24+'02'!C24+'03'!C24+'04'!C24+'05 ACPE'!C24+'05'!C24+'06'!C24+'07'!C24+'08'!C24+'09'!C24+'10'!C24+'11'!C24+'12'!C24+'18'!C24+'20'!C24+'25'!C24</f>
        <v>5594.61</v>
      </c>
      <c r="D23" s="105">
        <f>'01'!D24+'02'!D24+'03'!D24+'04'!D24+'05 ACPE'!D24+'05'!D24+'06'!D24+'07'!D24+'08'!D24+'09'!D24+'10'!D24+'11'!D24+'12'!D24+'18'!D24+'20'!D24+'25'!D24</f>
        <v>8</v>
      </c>
      <c r="E23" s="3">
        <f>'01'!E24+'02'!E24+'03'!E24+'04'!E24+'05 ACPE'!E24+'05'!E24+'06'!E24+'07'!E24+'08'!E24+'09'!E24+'10'!E24+'11'!E24+'12'!E24+'18'!E24+'20'!E24+'25'!E24</f>
        <v>3111</v>
      </c>
      <c r="F23" s="82">
        <f>'01'!F24+'02'!F24+'03'!F24+'04'!F24+'05 ACPE'!F24+'05'!F24+'06'!F24+'07'!F24+'08'!F24+'09'!F24+'10'!F24+'11'!F24+'12'!F24+'18'!F24+'20'!F24+'25'!F24</f>
        <v>8</v>
      </c>
      <c r="G23" s="80">
        <f>'01'!G24+'02'!G24+'03'!G24+'04'!G24+'05 ACPE'!G24+'05'!G24+'06'!G24+'07'!G24+'08'!G24+'09'!G24+'10'!G24+'11'!G24+'12'!G24+'18'!G24+'20'!G24+'25'!G24</f>
        <v>1231.24</v>
      </c>
      <c r="H23" s="105">
        <f>'01'!H24+'02'!H24+'03'!H24+'04'!H24+'05 ACPE'!H24+'05'!H24+'06'!H24+'07'!H24+'08'!H24+'09'!H24+'10'!H24+'11'!H24+'12'!H24+'18'!H24+'20'!H24+'25'!H24</f>
        <v>6</v>
      </c>
      <c r="I23" s="3">
        <f>'01'!I24+'02'!I24+'03'!I24+'04'!I24+'05 ACPE'!I24+'05'!I24+'06'!I24+'07'!I24+'08'!I24+'09'!I24+'10'!I24+'11'!I24+'12'!I24+'18'!I24+'20'!I24+'25'!I24</f>
        <v>3419.87</v>
      </c>
      <c r="J23" s="82">
        <f>'01'!J24+'02'!J24+'03'!J24+'04'!J24+'05 ACPE'!J24+'05'!J24+'06'!J24+'07'!J24+'08'!J24+'09'!J24+'10'!J24+'11'!J24+'12'!J24+'18'!J24+'20'!J24+'25'!J24</f>
        <v>9</v>
      </c>
      <c r="K23" s="80">
        <f>'01'!K24+'02'!K24+'03'!K24+'04'!K24+'05 ACPE'!K24+'05'!K24+'06'!K24+'07'!K24+'08'!K24+'09'!K24+'10'!K24+'11'!K24+'12'!K24+'18'!K24+'20'!K24+'25'!K24</f>
        <v>726.1</v>
      </c>
      <c r="L23" s="105">
        <f>'01'!L24+'02'!L24+'03'!L24+'04'!L24+'05 ACPE'!L24+'05'!L24+'06'!L24+'07'!L24+'08'!L24+'09'!L24+'10'!L24+'11'!L24+'12'!L24+'18'!L24+'20'!L24+'25'!L24</f>
        <v>2</v>
      </c>
      <c r="M23" s="3">
        <f>'01'!M24+'02'!M24+'03'!M24+'04'!M24+'05 ACPE'!M24+'05'!M24+'06'!M24+'07'!M24+'08'!M24+'09'!M24+'10'!M24+'11'!M24+'12'!M24+'18'!M24+'20'!M24+'25'!M24</f>
        <v>142.79</v>
      </c>
      <c r="N23" s="82">
        <f>'01'!N24+'02'!N24+'03'!N24+'04'!N24+'05 ACPE'!N24+'05'!N24+'06'!N24+'07'!N24+'08'!N24+'09'!N24+'10'!N24+'11'!N24+'12'!N24+'18'!N24+'20'!N24+'25'!N24</f>
        <v>11</v>
      </c>
      <c r="O23" s="80">
        <f>'01'!O24+'02'!O24+'03'!O24+'04'!O24+'05 ACPE'!O24+'05'!O24+'06'!O24+'07'!O24+'08'!O24+'09'!O24+'10'!O24+'11'!O24+'12'!O24+'18'!O24+'20'!O24+'25'!O24</f>
        <v>2804.78</v>
      </c>
      <c r="P23" s="105">
        <f>'01'!P24+'02'!P24+'03'!P24+'04'!P24+'05 ACPE'!P24+'05'!P24+'06'!P24+'07'!P24+'08'!P24+'09'!P24+'10'!P24+'11'!P24+'12'!P24+'18'!P24+'20'!P24+'25'!P24</f>
        <v>6</v>
      </c>
      <c r="Q23" s="3">
        <f>'01'!Q24+'02'!Q24+'03'!Q24+'04'!Q24+'05 ACPE'!Q24+'05'!Q24+'06'!Q24+'07'!Q24+'08'!Q24+'09'!Q24+'10'!Q24+'11'!Q24+'12'!Q24+'18'!Q24+'20'!Q24+'25'!Q24</f>
        <v>894.8</v>
      </c>
      <c r="R23" s="82">
        <f>'01'!R24+'02'!R24+'03'!R24+'04'!R24+'05 ACPE'!R24+'05'!R24+'06'!R24+'07'!R24+'08'!R24+'09'!R24+'10'!R24+'11'!R24+'12'!R24+'18'!R24+'20'!R24+'25'!R24</f>
        <v>2</v>
      </c>
      <c r="S23" s="80">
        <f>'01'!S24+'02'!S24+'03'!S24+'04'!S24+'05 ACPE'!S24+'05'!S24+'06'!S24+'07'!S24+'08'!S24+'09'!S24+'10'!S24+'11'!S24+'12'!S24+'18'!S24+'20'!S24+'25'!S24</f>
        <v>140.96</v>
      </c>
      <c r="T23" s="105">
        <f>'01'!T24+'02'!T24+'03'!T24+'04'!T24+'05 ACPE'!T24+'05'!T24+'06'!T24+'07'!T24+'08'!T24+'09'!T24+'10'!T24+'11'!T24+'12'!T24+'18'!T24+'20'!T24+'25'!T24</f>
        <v>20</v>
      </c>
      <c r="U23" s="3">
        <f>'01'!U24+'02'!U24+'03'!U24+'04'!U24+'05 ACPE'!U24+'05'!U24+'06'!U24+'07'!U24+'08'!U24+'09'!U24+'10'!U24+'11'!U24+'12'!U24+'18'!U24+'20'!U24+'25'!U24</f>
        <v>14072.26</v>
      </c>
      <c r="V23" s="82">
        <f>'01'!V24+'02'!V24+'03'!V24+'04'!V24+'05 ACPE'!V24+'05'!V24+'06'!V24+'07'!V24+'08'!V24+'09'!V24+'10'!V24+'11'!V24+'12'!V24+'18'!V24+'20'!V24+'25'!V24</f>
        <v>6</v>
      </c>
      <c r="W23" s="80">
        <f>'01'!W24+'02'!W24+'03'!W24+'04'!W24+'05 ACPE'!W24+'05'!W24+'06'!W24+'07'!W24+'08'!W24+'09'!W24+'10'!W24+'11'!W24+'12'!W24+'18'!W24+'20'!W24+'25'!W24</f>
        <v>2320.85</v>
      </c>
      <c r="X23" s="105">
        <f>'01'!X24+'02'!X24+'03'!X24+'04'!X24+'05 ACPE'!X24+'05'!X24+'06'!X24+'07'!X24+'08'!X24+'09'!X24+'10'!X24+'11'!X24+'12'!X24+'18'!X24+'20'!X24+'25'!X24</f>
        <v>5</v>
      </c>
      <c r="Y23" s="3">
        <f>'01'!Y24+'02'!Y24+'03'!Y24+'04'!Y24+'05 ACPE'!Y24+'05'!Y24+'06'!Y24+'07'!Y24+'08'!Y24+'09'!Y24+'10'!Y24+'11'!Y24+'12'!Y24+'18'!Y24+'20'!Y24+'25'!Y24</f>
        <v>2441.04</v>
      </c>
      <c r="Z23" s="106">
        <f t="shared" si="2"/>
        <v>99</v>
      </c>
      <c r="AA23" s="30">
        <f t="shared" si="2"/>
        <v>36900.300000000003</v>
      </c>
    </row>
    <row r="24" spans="1:29" x14ac:dyDescent="0.25">
      <c r="A24" s="23" t="s">
        <v>85</v>
      </c>
      <c r="B24" s="130">
        <f t="shared" ref="B24:AA24" si="3">SUM(B18:B23)</f>
        <v>179</v>
      </c>
      <c r="C24" s="131">
        <f t="shared" si="3"/>
        <v>71294.7</v>
      </c>
      <c r="D24" s="132">
        <f t="shared" si="3"/>
        <v>301</v>
      </c>
      <c r="E24" s="133">
        <f t="shared" si="3"/>
        <v>81778.59</v>
      </c>
      <c r="F24" s="130">
        <f t="shared" si="3"/>
        <v>201</v>
      </c>
      <c r="G24" s="131">
        <f t="shared" si="3"/>
        <v>64130.135999999991</v>
      </c>
      <c r="H24" s="132">
        <f t="shared" si="3"/>
        <v>247</v>
      </c>
      <c r="I24" s="133">
        <f t="shared" si="3"/>
        <v>74893.299999999988</v>
      </c>
      <c r="J24" s="130">
        <f t="shared" si="3"/>
        <v>230</v>
      </c>
      <c r="K24" s="131">
        <f t="shared" si="3"/>
        <v>57205.229999999996</v>
      </c>
      <c r="L24" s="132">
        <f t="shared" si="3"/>
        <v>171</v>
      </c>
      <c r="M24" s="133">
        <f t="shared" si="3"/>
        <v>58026.009999999995</v>
      </c>
      <c r="N24" s="130">
        <f t="shared" si="3"/>
        <v>352</v>
      </c>
      <c r="O24" s="131">
        <f t="shared" si="3"/>
        <v>107994.59999999999</v>
      </c>
      <c r="P24" s="132">
        <f t="shared" si="3"/>
        <v>251</v>
      </c>
      <c r="Q24" s="133">
        <f t="shared" si="3"/>
        <v>83574.460000000006</v>
      </c>
      <c r="R24" s="130">
        <f t="shared" si="3"/>
        <v>243</v>
      </c>
      <c r="S24" s="131">
        <f t="shared" si="3"/>
        <v>93493.500000000015</v>
      </c>
      <c r="T24" s="132">
        <f t="shared" si="3"/>
        <v>223</v>
      </c>
      <c r="U24" s="133">
        <f t="shared" si="3"/>
        <v>84918.7</v>
      </c>
      <c r="V24" s="130">
        <f t="shared" si="3"/>
        <v>244</v>
      </c>
      <c r="W24" s="131">
        <f t="shared" si="3"/>
        <v>82604.180000000022</v>
      </c>
      <c r="X24" s="132">
        <f t="shared" si="3"/>
        <v>180</v>
      </c>
      <c r="Y24" s="133">
        <f t="shared" si="3"/>
        <v>78282.589999999982</v>
      </c>
      <c r="Z24" s="134">
        <f t="shared" si="3"/>
        <v>2822</v>
      </c>
      <c r="AA24" s="129">
        <f t="shared" si="3"/>
        <v>938195.99600000004</v>
      </c>
    </row>
    <row r="25" spans="1:29" x14ac:dyDescent="0.25">
      <c r="A25" s="23"/>
      <c r="B25" s="82"/>
      <c r="C25" s="80"/>
      <c r="D25" s="105"/>
      <c r="E25" s="3"/>
      <c r="F25" s="82"/>
      <c r="G25" s="80"/>
      <c r="H25" s="105"/>
      <c r="I25" s="3"/>
      <c r="J25" s="82"/>
      <c r="K25" s="80"/>
      <c r="L25" s="105"/>
      <c r="M25" s="3"/>
      <c r="N25" s="82"/>
      <c r="O25" s="80"/>
      <c r="P25" s="105"/>
      <c r="Q25" s="3"/>
      <c r="R25" s="82"/>
      <c r="S25" s="80"/>
      <c r="T25" s="105"/>
      <c r="U25" s="3"/>
      <c r="V25" s="82"/>
      <c r="W25" s="80"/>
      <c r="X25" s="105"/>
      <c r="Y25" s="3"/>
      <c r="Z25" s="106"/>
      <c r="AA25" s="30"/>
    </row>
    <row r="26" spans="1:29" ht="27" thickBot="1" x14ac:dyDescent="0.3">
      <c r="A26" s="138" t="s">
        <v>92</v>
      </c>
      <c r="B26" s="110">
        <f t="shared" ref="B26:AA26" si="4">B15+B24</f>
        <v>3760</v>
      </c>
      <c r="C26" s="93">
        <f t="shared" si="4"/>
        <v>186635.7</v>
      </c>
      <c r="D26" s="118">
        <f t="shared" si="4"/>
        <v>3326</v>
      </c>
      <c r="E26" s="60">
        <f t="shared" si="4"/>
        <v>181730.57</v>
      </c>
      <c r="F26" s="110">
        <f t="shared" si="4"/>
        <v>3332</v>
      </c>
      <c r="G26" s="93">
        <f t="shared" si="4"/>
        <v>155416.89599999998</v>
      </c>
      <c r="H26" s="118">
        <f t="shared" si="4"/>
        <v>2812</v>
      </c>
      <c r="I26" s="60">
        <f t="shared" si="4"/>
        <v>150651.47999999998</v>
      </c>
      <c r="J26" s="110">
        <f t="shared" si="4"/>
        <v>2296</v>
      </c>
      <c r="K26" s="93">
        <f t="shared" si="4"/>
        <v>113501.31</v>
      </c>
      <c r="L26" s="118">
        <f t="shared" si="4"/>
        <v>2385</v>
      </c>
      <c r="M26" s="60">
        <f t="shared" si="4"/>
        <v>115996.28</v>
      </c>
      <c r="N26" s="110">
        <f t="shared" si="4"/>
        <v>2968</v>
      </c>
      <c r="O26" s="93">
        <f t="shared" si="4"/>
        <v>174153</v>
      </c>
      <c r="P26" s="118">
        <f t="shared" si="4"/>
        <v>2989</v>
      </c>
      <c r="Q26" s="60">
        <f t="shared" si="4"/>
        <v>152202.99</v>
      </c>
      <c r="R26" s="110">
        <f t="shared" si="4"/>
        <v>3221</v>
      </c>
      <c r="S26" s="93">
        <f t="shared" si="4"/>
        <v>170198.61000000002</v>
      </c>
      <c r="T26" s="118">
        <f t="shared" si="4"/>
        <v>3116</v>
      </c>
      <c r="U26" s="60">
        <f t="shared" si="4"/>
        <v>160059.33000000002</v>
      </c>
      <c r="V26" s="110">
        <f t="shared" si="4"/>
        <v>2659</v>
      </c>
      <c r="W26" s="93">
        <f t="shared" si="4"/>
        <v>145067.67000000001</v>
      </c>
      <c r="X26" s="118">
        <f t="shared" si="4"/>
        <v>2720</v>
      </c>
      <c r="Y26" s="60">
        <f t="shared" si="4"/>
        <v>148669.37999999998</v>
      </c>
      <c r="Z26" s="125">
        <f t="shared" si="4"/>
        <v>35584</v>
      </c>
      <c r="AA26" s="29">
        <f t="shared" si="4"/>
        <v>1854283.216</v>
      </c>
    </row>
    <row r="27" spans="1:29" ht="12.75" customHeight="1" thickTop="1" x14ac:dyDescent="0.25">
      <c r="A27" s="23"/>
      <c r="B27" s="82"/>
      <c r="C27" s="95"/>
      <c r="D27" s="105"/>
      <c r="E27" s="42"/>
      <c r="F27" s="82"/>
      <c r="G27" s="95"/>
      <c r="H27" s="105"/>
      <c r="I27" s="42"/>
      <c r="J27" s="82"/>
      <c r="K27" s="95"/>
      <c r="L27" s="105"/>
      <c r="M27" s="42"/>
      <c r="N27" s="82"/>
      <c r="O27" s="95"/>
      <c r="P27" s="105"/>
      <c r="Q27" s="42"/>
      <c r="R27" s="82"/>
      <c r="S27" s="95"/>
      <c r="T27" s="105"/>
      <c r="U27" s="42"/>
      <c r="V27" s="82"/>
      <c r="W27" s="95"/>
      <c r="X27" s="105"/>
      <c r="Y27" s="42"/>
      <c r="Z27" s="106"/>
      <c r="AA27" s="32"/>
    </row>
    <row r="28" spans="1:29" ht="13.5" customHeight="1" x14ac:dyDescent="0.25">
      <c r="A28" s="23" t="s">
        <v>58</v>
      </c>
      <c r="B28" s="112"/>
      <c r="C28" s="95">
        <f>'01'!C29+'02'!C29+'03'!C29+'04'!C29+'05 ACPE'!C29+'05'!C29+'06'!C29+'07'!C29+'08'!C29+'09'!C29+'10'!C29+'11'!C29+'12'!C29+'18'!C29+'20'!C29+'25'!C29</f>
        <v>2101104.9500000002</v>
      </c>
      <c r="D28" s="119"/>
      <c r="E28" s="42">
        <f>'01'!E29+'02'!E29+'03'!E29+'04'!E29+'05 ACPE'!E29+'05'!E29+'06'!E29+'07'!E29+'08'!E29+'09'!E29+'10'!E29+'11'!E29+'12'!E29+'18'!E29+'20'!E29+'25'!E29</f>
        <v>1910281.0699999998</v>
      </c>
      <c r="F28" s="120"/>
      <c r="G28" s="95">
        <f>'01'!G29+'02'!G29+'03'!G29+'04'!G29+'05 ACPE'!G29+'05'!G29+'06'!G29+'07'!G29+'08'!G29+'09'!G29+'10'!G29+'11'!G29+'12'!G29+'18'!G29+'20'!G29+'25'!G29</f>
        <v>1924789.13</v>
      </c>
      <c r="H28" s="121"/>
      <c r="I28" s="42">
        <f>'01'!I29+'02'!I29+'03'!I29+'04'!I29+'05 ACPE'!I29+'05'!I29+'06'!I29+'07'!I29+'08'!I29+'09'!I29+'10'!I29+'11'!I29+'12'!I29+'18'!I29+'20'!I29+'25'!I29</f>
        <v>1803906.98</v>
      </c>
      <c r="J28" s="120"/>
      <c r="K28" s="95">
        <f>'01'!K29+'02'!K29+'03'!K29+'04'!K29+'05 ACPE'!K29+'05'!K29+'06'!K29+'07'!K29+'08'!K29+'09'!K29+'10'!K29+'11'!K29+'12'!K29+'18'!K29+'20'!K29+'25'!K29</f>
        <v>1245799.5099999998</v>
      </c>
      <c r="L28" s="121"/>
      <c r="M28" s="42">
        <f>'01'!M29+'02'!M29+'03'!M29+'04'!M29+'05 ACPE'!M29+'05'!M29+'06'!M29+'07'!M29+'08'!M29+'09'!M29+'10'!M29+'11'!M29+'12'!M29+'18'!M29+'20'!M29+'25'!M29</f>
        <v>1376340.61</v>
      </c>
      <c r="N28" s="120"/>
      <c r="O28" s="95">
        <f>'01'!O29+'02'!O29+'03'!O29+'04'!O29+'05 ACPE'!O29+'05'!O29+'06'!O29+'07'!O29+'08'!O29+'09'!O29+'10'!O29+'11'!O29+'12'!O29+'18'!O29+'20'!O29+'25'!O29</f>
        <v>1454819.0599999998</v>
      </c>
      <c r="P28" s="121"/>
      <c r="Q28" s="42">
        <f>'01'!Q29+'02'!Q29+'03'!Q29+'04'!Q29+'05 ACPE'!Q29+'05'!Q29+'06'!Q29+'07'!Q29+'08'!Q29+'09'!Q29+'10'!Q29+'11'!Q29+'12'!Q29+'18'!Q29+'20'!Q29+'25'!Q29</f>
        <v>1594116.6600000001</v>
      </c>
      <c r="R28" s="120"/>
      <c r="S28" s="95">
        <f>'01'!S29+'02'!S29+'03'!S29+'04'!S29+'05 ACPE'!S29+'05'!S29+'06'!S29+'07'!S29+'08'!S29+'09'!S29+'10'!S29+'11'!S29+'12'!S29+'18'!S29+'20'!S29+'25'!S29</f>
        <v>1685592.7600000002</v>
      </c>
      <c r="T28" s="121"/>
      <c r="U28" s="42">
        <f>'01'!U29+'02'!U29+'03'!U29+'04'!U29+'05 ACPE'!U29+'05'!U29+'06'!U29+'07'!U29+'08'!U29+'09'!U29+'10'!U29+'11'!U29+'12'!U29+'18'!U29+'20'!U29+'25'!U29</f>
        <v>1632002.6999999997</v>
      </c>
      <c r="V28" s="120"/>
      <c r="W28" s="95">
        <f>'01'!W29+'02'!W29+'03'!W29+'04'!W29+'05 ACPE'!W29+'05'!W29+'06'!W29+'07'!W29+'08'!W29+'09'!W29+'10'!W29+'11'!W29+'12'!W29+'18'!W29+'20'!W29+'25'!W29</f>
        <v>1349872.15</v>
      </c>
      <c r="X28" s="121"/>
      <c r="Y28" s="42">
        <f>'01'!Y29+'02'!Y29+'03'!Y29+'04'!Y29+'05 ACPE'!Y29+'05'!Y29+'06'!Y29+'07'!Y29+'08'!Y29+'09'!Y29+'10'!Y29+'11'!Y29+'12'!Y29+'18'!Y29+'20'!Y29+'25'!Y29</f>
        <v>1437355.75</v>
      </c>
      <c r="Z28" s="127"/>
      <c r="AA28" s="32">
        <f>C28+E28+G28+I28+K28+M28+O28+Q28+S28+U28+W28+Y28</f>
        <v>19515981.329999998</v>
      </c>
      <c r="AB28" s="69"/>
      <c r="AC28" s="69"/>
    </row>
    <row r="29" spans="1:29" s="21" customFormat="1" x14ac:dyDescent="0.25">
      <c r="A29" s="45" t="s">
        <v>59</v>
      </c>
      <c r="B29" s="82"/>
      <c r="C29" s="135">
        <f>C26/C28</f>
        <v>8.8827404837630783E-2</v>
      </c>
      <c r="D29" s="105"/>
      <c r="E29" s="136">
        <f>E26/E28</f>
        <v>9.5132895809934406E-2</v>
      </c>
      <c r="F29" s="82"/>
      <c r="G29" s="135">
        <f>G26/G28</f>
        <v>8.0744894896616543E-2</v>
      </c>
      <c r="H29" s="105"/>
      <c r="I29" s="136">
        <f>I26/I28</f>
        <v>8.3513995826991025E-2</v>
      </c>
      <c r="J29" s="82"/>
      <c r="K29" s="135">
        <f>K26/K28</f>
        <v>9.1107203919192442E-2</v>
      </c>
      <c r="L29" s="105"/>
      <c r="M29" s="136">
        <f>M26/M28</f>
        <v>8.427876003745903E-2</v>
      </c>
      <c r="N29" s="82"/>
      <c r="O29" s="135">
        <f>O26/O28</f>
        <v>0.11970767003836204</v>
      </c>
      <c r="P29" s="105"/>
      <c r="Q29" s="136">
        <f>Q26/Q28</f>
        <v>9.547794952472298E-2</v>
      </c>
      <c r="R29" s="82"/>
      <c r="S29" s="135">
        <f>S26/S28</f>
        <v>0.10097255638425974</v>
      </c>
      <c r="T29" s="105"/>
      <c r="U29" s="136">
        <f>U26/U28</f>
        <v>9.8075407595833053E-2</v>
      </c>
      <c r="V29" s="82"/>
      <c r="W29" s="135">
        <f>W26/W28</f>
        <v>0.10746771092358637</v>
      </c>
      <c r="X29" s="105"/>
      <c r="Y29" s="136">
        <f>Y26/Y28</f>
        <v>0.10343255662350812</v>
      </c>
      <c r="Z29" s="106"/>
      <c r="AA29" s="137">
        <f>AA26/AA28</f>
        <v>9.5013578084827993E-2</v>
      </c>
    </row>
    <row r="30" spans="1:29" ht="13.5" customHeight="1" x14ac:dyDescent="0.25">
      <c r="A30" s="21"/>
      <c r="B30" s="87"/>
      <c r="C30" s="78"/>
      <c r="F30" s="87"/>
      <c r="G30" s="78"/>
      <c r="J30" s="87"/>
      <c r="K30" s="78"/>
      <c r="N30" s="87"/>
      <c r="O30" s="78"/>
      <c r="R30" s="87"/>
      <c r="S30" s="78"/>
      <c r="V30" s="87"/>
      <c r="W30" s="78"/>
      <c r="Z30" s="123"/>
      <c r="AA30" s="63"/>
      <c r="AC30" s="69"/>
    </row>
    <row r="31" spans="1:29" x14ac:dyDescent="0.25">
      <c r="A31" s="23" t="s">
        <v>56</v>
      </c>
      <c r="B31" s="113"/>
      <c r="C31" s="96"/>
      <c r="D31" s="11"/>
      <c r="E31" s="9"/>
      <c r="F31" s="113"/>
      <c r="G31" s="96"/>
      <c r="H31" s="11"/>
      <c r="I31" s="9"/>
      <c r="J31" s="87"/>
      <c r="K31" s="78"/>
      <c r="N31" s="87"/>
      <c r="O31" s="78"/>
      <c r="R31" s="87"/>
      <c r="S31" s="78"/>
      <c r="V31" s="87"/>
      <c r="W31" s="78"/>
      <c r="Z31" s="123"/>
      <c r="AA31" s="63"/>
    </row>
    <row r="32" spans="1:29" x14ac:dyDescent="0.25">
      <c r="A32" s="45" t="s">
        <v>87</v>
      </c>
      <c r="B32" s="114">
        <f>'01'!B33+'02'!B33+'03'!B33+'04'!B33+'05 ACPE'!B33+'05'!B33+'06'!B33+'07'!B33+'08'!B33+'09'!B33+'10'!B33+'11'!B33+'12'!B33+'18'!B33+'20'!B33+'25'!B33</f>
        <v>1189</v>
      </c>
      <c r="C32" s="97">
        <f>'01'!C33+'02'!C33+'03'!C33+'04'!C33+'05 ACPE'!C33+'05'!C33+'06'!C33+'07'!C33+'08'!C33+'09'!C33+'10'!C33+'11'!C33+'12'!C33+'18'!C33+'20'!C33+'25'!C33</f>
        <v>52723.650000000009</v>
      </c>
      <c r="D32" s="91">
        <f>'01'!D33+'02'!D33+'03'!D33+'04'!D33+'05 ACPE'!D33+'05'!D33+'06'!D33+'07'!D33+'08'!D33+'09'!D33+'10'!D33+'11'!D33+'12'!D33+'18'!D33+'20'!D33+'25'!D33</f>
        <v>1313</v>
      </c>
      <c r="E32" s="72">
        <f>'01'!E33+'02'!E33+'03'!E33+'04'!E33+'05 ACPE'!E33+'05'!E33+'06'!E33+'07'!E33+'08'!E33+'09'!E33+'10'!E33+'11'!E33+'12'!E33+'18'!E33+'20'!E33+'25'!E33</f>
        <v>57520.280000000006</v>
      </c>
      <c r="F32" s="114">
        <f>'01'!F33+'02'!F33+'03'!F33+'04'!F33+'05 ACPE'!F33+'05'!F33+'06'!F33+'07'!F33+'08'!F33+'09'!F33+'10'!F33+'11'!F33+'12'!F33+'18'!F33+'20'!F33+'25'!F33</f>
        <v>1734</v>
      </c>
      <c r="G32" s="97">
        <f>'01'!G33+'02'!G33+'03'!G33+'04'!G33+'05 ACPE'!G33+'05'!G33+'06'!G33+'07'!G33+'08'!G33+'09'!G33+'10'!G33+'11'!G33+'12'!G33+'18'!G33+'20'!G33+'25'!G33</f>
        <v>62026.29</v>
      </c>
      <c r="H32" s="91">
        <f>'01'!H33+'02'!H33+'03'!H33+'04'!H33+'05 ACPE'!H33+'05'!H33+'06'!H33+'07'!H33+'08'!H33+'09'!H33+'10'!H33+'11'!H33+'12'!H33+'18'!H33+'20'!H33+'25'!H33</f>
        <v>1852</v>
      </c>
      <c r="I32" s="84">
        <f>'01'!I33+'02'!I33+'03'!I33+'04'!I33+'05 ACPE'!I33+'05'!I33+'06'!I33+'07'!I33+'08'!I33+'09'!I33+'10'!I33+'11'!I33+'12'!I33+'18'!I33+'20'!I33+'25'!I33</f>
        <v>77274.690000000017</v>
      </c>
      <c r="J32" s="114">
        <f>'01'!J33+'02'!J33+'03'!J33+'04'!J33+'05 ACPE'!J33+'05'!J33+'06'!J33+'07'!J33+'08'!J33+'09'!J33+'10'!J33+'11'!J33+'12'!J33+'18'!J33+'20'!J33+'25'!J33</f>
        <v>1544</v>
      </c>
      <c r="K32" s="98">
        <f>'01'!K33+'02'!K33+'03'!K33+'04'!K33+'05 ACPE'!K33+'05'!K33+'06'!K33+'07'!K33+'08'!K33+'09'!K33+'10'!K33+'11'!K33+'12'!K33+'18'!K33+'20'!K33+'25'!K33</f>
        <v>76703.08</v>
      </c>
      <c r="L32" s="91">
        <f>'01'!L33+'02'!L33+'03'!L33+'04'!L33+'05 ACPE'!L33+'05'!L33+'06'!L33+'07'!L33+'08'!L33+'09'!L33+'10'!L33+'11'!L33+'12'!L33+'18'!L33+'20'!L33+'25'!L33</f>
        <v>1224</v>
      </c>
      <c r="M32" s="72">
        <f>'01'!M33+'02'!M33+'03'!M33+'04'!M33+'05 ACPE'!M33+'05'!M33+'06'!M33+'07'!M33+'08'!M33+'09'!M33+'10'!M33+'11'!M33+'12'!M33+'18'!M33+'20'!M33+'25'!M33</f>
        <v>48684.270000000004</v>
      </c>
      <c r="N32" s="114">
        <f>'01'!N33+'02'!N33+'03'!N33+'04'!N33+'05 ACPE'!N33+'05'!N33+'06'!N33+'07'!N33+'08'!N33+'09'!N33+'10'!N33+'11'!N33+'12'!N33+'18'!N33+'20'!N33+'25'!N33</f>
        <v>1493</v>
      </c>
      <c r="O32" s="97">
        <f>'01'!O33+'02'!O33+'03'!O33+'04'!O33+'05 ACPE'!O33+'05'!O33+'06'!O33+'07'!O33+'08'!O33+'09'!O33+'10'!O33+'11'!O33+'12'!O33+'18'!O33+'20'!O33+'25'!O33</f>
        <v>52865.42</v>
      </c>
      <c r="P32" s="91">
        <f>'01'!P33+'02'!P33+'03'!P33+'04'!P33+'05 ACPE'!P33+'05'!P33+'06'!P33+'07'!P33+'08'!P33+'09'!P33+'10'!P33+'11'!P33+'12'!P33+'18'!P33+'20'!P33+'25'!P33</f>
        <v>1322</v>
      </c>
      <c r="Q32" s="72">
        <f>'01'!Q33+'02'!Q33+'03'!Q33+'04'!Q33+'05 ACPE'!Q33+'05'!Q33+'06'!Q33+'07'!Q33+'08'!Q33+'09'!Q33+'10'!Q33+'11'!Q33+'12'!Q33+'18'!Q33+'20'!Q33+'25'!Q33</f>
        <v>41937.560000000005</v>
      </c>
      <c r="R32" s="114">
        <f>'01'!R33+'02'!R33+'03'!R33+'04'!R33+'05 ACPE'!R33+'05'!R33+'06'!R33+'07'!R33+'08'!R33+'09'!R33+'10'!R33+'11'!R33+'12'!R33+'18'!R33+'20'!R33+'25'!R33</f>
        <v>1803</v>
      </c>
      <c r="S32" s="97">
        <f>'01'!S33+'02'!S33+'03'!S33+'04'!S33+'05 ACPE'!S33+'05'!S33+'06'!S33+'07'!S33+'08'!S33+'09'!S33+'10'!S33+'11'!S33+'12'!S33+'18'!S33+'20'!S33+'25'!S33</f>
        <v>48508.310000000005</v>
      </c>
      <c r="T32" s="91">
        <f>'01'!T33+'02'!T33+'03'!T33+'04'!T33+'05 ACPE'!T33+'05'!T33+'06'!T33+'07'!T33+'08'!T33+'09'!T33+'10'!T33+'11'!T33+'12'!T33+'18'!T33+'20'!T33+'25'!T33</f>
        <v>1738</v>
      </c>
      <c r="U32" s="72">
        <f>'01'!U33+'02'!U33+'03'!U33+'04'!U33+'05 ACPE'!U33+'05'!U33+'06'!U33+'07'!U33+'08'!U33+'09'!U33+'10'!U33+'11'!U33+'12'!U33+'18'!U33+'20'!U33+'25'!U33</f>
        <v>48295.579999999994</v>
      </c>
      <c r="V32" s="114">
        <f>'01'!V33+'02'!V33+'03'!V33+'04'!V33+'05 ACPE'!V33+'05'!V33+'06'!V33+'07'!V33+'08'!V33+'09'!V33+'10'!V33+'11'!V33+'12'!V33+'18'!V33+'20'!V33+'25'!V33</f>
        <v>1520</v>
      </c>
      <c r="W32" s="97">
        <f>'01'!W33+'02'!W33+'03'!W33+'04'!W33+'05 ACPE'!W33+'05'!W33+'06'!W33+'07'!W33+'08'!W33+'09'!W33+'10'!W33+'11'!W33+'12'!W33+'18'!W33+'20'!W33+'25'!W33</f>
        <v>68623.239999999991</v>
      </c>
      <c r="X32" s="91">
        <f>'01'!X33+'02'!X33+'03'!X33+'04'!X33+'05 ACPE'!X33+'05'!X33+'06'!X33+'07'!X33+'08'!X33+'09'!X33+'10'!X33+'11'!X33+'12'!X33+'18'!X33+'20'!X33+'25'!X33</f>
        <v>1381</v>
      </c>
      <c r="Y32" s="72">
        <f>'01'!Y33+'02'!Y33+'03'!Y33+'04'!Y33+'05 ACPE'!Y33+'05'!Y33+'06'!Y33+'07'!Y33+'08'!Y33+'09'!Y33+'10'!Y33+'11'!Y33+'12'!Y33+'18'!Y33+'20'!Y33+'25'!Y33</f>
        <v>63200.619999999995</v>
      </c>
      <c r="Z32" s="128">
        <f>B32+D32+F32+H32+J32+L32+N32+P32+R32+T32+V32+X32</f>
        <v>18113</v>
      </c>
      <c r="AA32" s="90">
        <f>C32+E32+G32+I32+K32+M32+O32+Q32+S32+U32+W32+Y32</f>
        <v>698362.99</v>
      </c>
    </row>
    <row r="33" spans="1:30" x14ac:dyDescent="0.25">
      <c r="A33" s="45" t="s">
        <v>86</v>
      </c>
      <c r="B33" s="114">
        <f>'01'!B34+'02'!B34+'03'!B34+'04'!B34+'05 ACPE'!B34+'05'!B34+'06'!B34+'07'!B34+'08'!B34+'09'!B34+'10'!B34+'11'!B34+'12'!B34+'18'!B34+'20'!B34+'25'!B34</f>
        <v>1618</v>
      </c>
      <c r="C33" s="97">
        <f>'01'!C34+'02'!C34+'03'!C34+'04'!C34+'05 ACPE'!C34+'05'!C34+'06'!C34+'07'!C34+'08'!C34+'09'!C34+'10'!C34+'11'!C34+'12'!C34+'18'!C34+'20'!C34+'25'!C34</f>
        <v>116675.23</v>
      </c>
      <c r="D33" s="91">
        <f>'01'!D34+'02'!D34+'03'!D34+'04'!D34+'05 ACPE'!D34+'05'!D34+'06'!D34+'07'!D34+'08'!D34+'09'!D34+'10'!D34+'11'!D34+'12'!D34+'18'!D34+'20'!D34+'25'!D34</f>
        <v>1412</v>
      </c>
      <c r="E33" s="72">
        <f>'01'!E34+'02'!E34+'03'!E34+'04'!E34+'05 ACPE'!E34+'05'!E34+'06'!E34+'07'!E34+'08'!E34+'09'!E34+'10'!E34+'11'!E34+'12'!E34+'18'!E34+'20'!E34+'25'!E34</f>
        <v>103865.80000000002</v>
      </c>
      <c r="F33" s="114">
        <f>'01'!F34+'02'!F34+'03'!F34+'04'!F34+'05 ACPE'!F34+'05'!F34+'06'!F34+'07'!F34+'08'!F34+'09'!F34+'10'!F34+'11'!F34+'12'!F34+'18'!F34+'20'!F34+'25'!F34</f>
        <v>1856</v>
      </c>
      <c r="G33" s="97">
        <f>'01'!G34+'02'!G34+'03'!G34+'04'!G34+'05 ACPE'!G34+'05'!G34+'06'!G34+'07'!G34+'08'!G34+'09'!G34+'10'!G34+'11'!G34+'12'!G34+'18'!G34+'20'!G34+'25'!G34</f>
        <v>62434.659999999996</v>
      </c>
      <c r="H33" s="91">
        <f>'01'!H34+'02'!H34+'03'!H34+'04'!H34+'05 ACPE'!H34+'05'!H34+'06'!H34+'07'!H34+'08'!H34+'09'!H34+'10'!H34+'11'!H34+'12'!H34+'18'!H34+'20'!H34+'25'!H34</f>
        <v>1673</v>
      </c>
      <c r="I33" s="84">
        <f>'01'!I34+'02'!I34+'03'!I34+'04'!I34+'05 ACPE'!I34+'05'!I34+'06'!I34+'07'!I34+'08'!I34+'09'!I34+'10'!I34+'11'!I34+'12'!I34+'18'!I34+'20'!I34+'25'!I34</f>
        <v>45198.939999999995</v>
      </c>
      <c r="J33" s="114">
        <f>'01'!J34+'02'!J34+'03'!J34+'04'!J34+'05 ACPE'!J34+'05'!J34+'06'!J34+'07'!J34+'08'!J34+'09'!J34+'10'!J34+'11'!J34+'12'!J34+'18'!J34+'20'!J34+'25'!J34</f>
        <v>1278</v>
      </c>
      <c r="K33" s="98">
        <f>'01'!K34+'02'!K34+'03'!K34+'04'!K34+'05 ACPE'!K34+'05'!K34+'06'!K34+'07'!K34+'08'!K34+'09'!K34+'10'!K34+'11'!K34+'12'!K34+'18'!K34+'20'!K34+'25'!K34</f>
        <v>32792.67</v>
      </c>
      <c r="L33" s="91">
        <f>'01'!L34+'02'!L34+'03'!L34+'04'!L34+'05 ACPE'!L34+'05'!L34+'06'!L34+'07'!L34+'08'!L34+'09'!L34+'10'!L34+'11'!L34+'12'!L34+'18'!L34+'20'!L34+'25'!L34</f>
        <v>1113</v>
      </c>
      <c r="M33" s="72">
        <f>'01'!M34+'02'!M34+'03'!M34+'04'!M34+'05 ACPE'!M34+'05'!M34+'06'!M34+'07'!M34+'08'!M34+'09'!M34+'10'!M34+'11'!M34+'12'!M34+'18'!M34+'20'!M34+'25'!M34</f>
        <v>28149.599999999999</v>
      </c>
      <c r="N33" s="114">
        <f>'01'!N34+'02'!N34+'03'!N34+'04'!N34+'05 ACPE'!N34+'05'!N34+'06'!N34+'07'!N34+'08'!N34+'09'!N34+'10'!N34+'11'!N34+'12'!N34+'18'!N34+'20'!N34+'25'!N34</f>
        <v>1364</v>
      </c>
      <c r="O33" s="97">
        <f>'01'!O34+'02'!O34+'03'!O34+'04'!O34+'05 ACPE'!O34+'05'!O34+'06'!O34+'07'!O34+'08'!O34+'09'!O34+'10'!O34+'11'!O34+'12'!O34+'18'!O34+'20'!O34+'25'!O34</f>
        <v>32308.14</v>
      </c>
      <c r="P33" s="91">
        <f>'01'!P34+'02'!P34+'03'!P34+'04'!P34+'05 ACPE'!P34+'05'!P34+'06'!P34+'07'!P34+'08'!P34+'09'!P34+'10'!P34+'11'!P34+'12'!P34+'18'!P34+'20'!P34+'25'!P34</f>
        <v>1447</v>
      </c>
      <c r="Q33" s="72">
        <f>'01'!Q34+'02'!Q34+'03'!Q34+'04'!Q34+'05 ACPE'!Q34+'05'!Q34+'06'!Q34+'07'!Q34+'08'!Q34+'09'!Q34+'10'!Q34+'11'!Q34+'12'!Q34+'18'!Q34+'20'!Q34+'25'!Q34</f>
        <v>33245.46</v>
      </c>
      <c r="R33" s="114">
        <f>'01'!R34+'02'!R34+'03'!R34+'04'!R34+'05 ACPE'!R34+'05'!R34+'06'!R34+'07'!R34+'08'!R34+'09'!R34+'10'!R34+'11'!R34+'12'!R34+'18'!R34+'20'!R34+'25'!R34</f>
        <v>1585</v>
      </c>
      <c r="S33" s="97">
        <f>'01'!S34+'02'!S34+'03'!S34+'04'!S34+'05 ACPE'!S34+'05'!S34+'06'!S34+'07'!S34+'08'!S34+'09'!S34+'10'!S34+'11'!S34+'12'!S34+'18'!S34+'20'!S34+'25'!S34</f>
        <v>32715.47</v>
      </c>
      <c r="T33" s="91">
        <f>'01'!T34+'02'!T34+'03'!T34+'04'!T34+'05 ACPE'!T34+'05'!T34+'06'!T34+'07'!T34+'08'!T34+'09'!T34+'10'!T34+'11'!T34+'12'!T34+'18'!T34+'20'!T34+'25'!T34</f>
        <v>1002</v>
      </c>
      <c r="U33" s="72">
        <f>'01'!U34+'02'!U34+'03'!U34+'04'!U34+'05 ACPE'!U34+'05'!U34+'06'!U34+'07'!U34+'08'!U34+'09'!U34+'10'!U34+'11'!U34+'12'!U34+'18'!U34+'20'!U34+'25'!U34</f>
        <v>24809.100000000002</v>
      </c>
      <c r="V33" s="114">
        <f>'01'!V34+'02'!V34+'03'!V34+'04'!V34+'05 ACPE'!V34+'05'!V34+'06'!V34+'07'!V34+'08'!V34+'09'!V34+'10'!V34+'11'!V34+'12'!V34+'18'!V34+'20'!V34+'25'!V34</f>
        <v>1380</v>
      </c>
      <c r="W33" s="97">
        <f>'01'!W34+'02'!W34+'03'!W34+'04'!W34+'05 ACPE'!W34+'05'!W34+'06'!W34+'07'!W34+'08'!W34+'09'!W34+'10'!W34+'11'!W34+'12'!W34+'18'!W34+'20'!W34+'25'!W34</f>
        <v>27169.020000000004</v>
      </c>
      <c r="X33" s="91">
        <f>'01'!X34+'02'!X34+'03'!X34+'04'!X34+'05 ACPE'!X34+'05'!X34+'06'!X34+'07'!X34+'08'!X34+'09'!X34+'10'!X34+'11'!X34+'12'!X34+'18'!X34+'20'!X34+'25'!X34</f>
        <v>1317</v>
      </c>
      <c r="Y33" s="72">
        <f>'01'!Y34+'02'!Y34+'03'!Y34+'04'!Y34+'05 ACPE'!Y34+'05'!Y34+'06'!Y34+'07'!Y34+'08'!Y34+'09'!Y34+'10'!Y34+'11'!Y34+'12'!Y34+'18'!Y34+'20'!Y34+'25'!Y34</f>
        <v>83307.100000000006</v>
      </c>
      <c r="Z33" s="128">
        <f>B33+D33+F33+H33+J33+L33+N33+P33+R33+T33+V33+X33</f>
        <v>17045</v>
      </c>
      <c r="AA33" s="90">
        <f>C33+E33+G33+I33+K33+M33+O33+Q33+S33+U33+W33+Y33</f>
        <v>622671.18999999994</v>
      </c>
      <c r="AC33" s="73"/>
      <c r="AD33" s="73"/>
    </row>
    <row r="34" spans="1:30" s="13" customFormat="1" x14ac:dyDescent="0.25">
      <c r="A34" s="40" t="s">
        <v>88</v>
      </c>
      <c r="B34" s="130">
        <f t="shared" ref="B34:K34" si="5">SUM(B32:B33)</f>
        <v>2807</v>
      </c>
      <c r="C34" s="131">
        <f t="shared" si="5"/>
        <v>169398.88</v>
      </c>
      <c r="D34" s="132">
        <f t="shared" si="5"/>
        <v>2725</v>
      </c>
      <c r="E34" s="133">
        <f t="shared" si="5"/>
        <v>161386.08000000002</v>
      </c>
      <c r="F34" s="130">
        <f t="shared" si="5"/>
        <v>3590</v>
      </c>
      <c r="G34" s="131">
        <f t="shared" si="5"/>
        <v>124460.95</v>
      </c>
      <c r="H34" s="132">
        <f t="shared" si="5"/>
        <v>3525</v>
      </c>
      <c r="I34" s="133">
        <f t="shared" si="5"/>
        <v>122473.63</v>
      </c>
      <c r="J34" s="130">
        <f t="shared" si="5"/>
        <v>2822</v>
      </c>
      <c r="K34" s="131">
        <f t="shared" si="5"/>
        <v>109495.75</v>
      </c>
      <c r="L34" s="132">
        <f t="shared" ref="L34:AA34" si="6">SUM(L32:L33)</f>
        <v>2337</v>
      </c>
      <c r="M34" s="133">
        <f t="shared" si="6"/>
        <v>76833.87</v>
      </c>
      <c r="N34" s="130">
        <f t="shared" si="6"/>
        <v>2857</v>
      </c>
      <c r="O34" s="131">
        <f t="shared" si="6"/>
        <v>85173.56</v>
      </c>
      <c r="P34" s="132">
        <f t="shared" si="6"/>
        <v>2769</v>
      </c>
      <c r="Q34" s="133">
        <f t="shared" si="6"/>
        <v>75183.02</v>
      </c>
      <c r="R34" s="130">
        <f t="shared" si="6"/>
        <v>3388</v>
      </c>
      <c r="S34" s="131">
        <f t="shared" si="6"/>
        <v>81223.78</v>
      </c>
      <c r="T34" s="132">
        <f t="shared" si="6"/>
        <v>2740</v>
      </c>
      <c r="U34" s="133">
        <f t="shared" si="6"/>
        <v>73104.679999999993</v>
      </c>
      <c r="V34" s="130">
        <f t="shared" si="6"/>
        <v>2900</v>
      </c>
      <c r="W34" s="131">
        <f t="shared" si="6"/>
        <v>95792.26</v>
      </c>
      <c r="X34" s="132">
        <f t="shared" si="6"/>
        <v>2698</v>
      </c>
      <c r="Y34" s="133">
        <f t="shared" si="6"/>
        <v>146507.72</v>
      </c>
      <c r="Z34" s="134">
        <f t="shared" si="6"/>
        <v>35158</v>
      </c>
      <c r="AA34" s="129">
        <f t="shared" si="6"/>
        <v>1321034.18</v>
      </c>
    </row>
    <row r="35" spans="1:30" x14ac:dyDescent="0.25">
      <c r="A35" s="40"/>
      <c r="B35" s="45"/>
      <c r="C35" s="21"/>
      <c r="D35" s="45"/>
      <c r="E35" s="21"/>
      <c r="F35" s="45"/>
      <c r="G35" s="21"/>
      <c r="H35" s="45"/>
      <c r="I35" s="21"/>
      <c r="J35" s="45"/>
      <c r="K35" s="21"/>
      <c r="L35" s="45"/>
      <c r="M35" s="21"/>
      <c r="N35" s="45"/>
      <c r="O35" s="21"/>
      <c r="P35" s="45"/>
      <c r="Q35" s="21"/>
      <c r="R35" s="45"/>
      <c r="S35" s="21"/>
      <c r="T35" s="45"/>
      <c r="U35" s="21"/>
      <c r="V35" s="45"/>
      <c r="W35" s="21"/>
      <c r="X35" s="45"/>
      <c r="Y35" s="21"/>
      <c r="Z35" s="45"/>
      <c r="AA35" s="23"/>
    </row>
    <row r="36" spans="1:30" s="102" customFormat="1" ht="32.25" customHeight="1" x14ac:dyDescent="0.25">
      <c r="A36" s="99" t="s">
        <v>73</v>
      </c>
      <c r="B36" s="115"/>
      <c r="C36" s="101">
        <f>C15+C24+C34-C8</f>
        <v>287935.64</v>
      </c>
      <c r="D36" s="115"/>
      <c r="E36" s="101">
        <f>E15+E24+E34-E8</f>
        <v>281030.27</v>
      </c>
      <c r="F36" s="115"/>
      <c r="G36" s="101">
        <f>G15+G24+G34-G8</f>
        <v>217312.29599999997</v>
      </c>
      <c r="H36" s="115"/>
      <c r="I36" s="101">
        <f>I15+I24+I34-I8</f>
        <v>213171.93</v>
      </c>
      <c r="J36" s="115"/>
      <c r="K36" s="101">
        <f>K15+K24+K34-K8</f>
        <v>177883.3</v>
      </c>
      <c r="L36" s="115"/>
      <c r="M36" s="101">
        <f>M15+M24+M34-M8</f>
        <v>147126.82</v>
      </c>
      <c r="N36" s="115"/>
      <c r="O36" s="101">
        <f>O15+O24+O34-O8</f>
        <v>205214.52000000002</v>
      </c>
      <c r="P36" s="115"/>
      <c r="Q36" s="101">
        <f>Q15+Q24+Q34-Q8</f>
        <v>171273.63</v>
      </c>
      <c r="R36" s="115"/>
      <c r="S36" s="101">
        <f>S15+S24+S34-S8</f>
        <v>193419.15000000002</v>
      </c>
      <c r="T36" s="115"/>
      <c r="U36" s="101">
        <f>U15+U24+U34-U8</f>
        <v>176176.35</v>
      </c>
      <c r="V36" s="115"/>
      <c r="W36" s="101">
        <f>W15+W24+W34-W8</f>
        <v>191483.97</v>
      </c>
      <c r="X36" s="115"/>
      <c r="Y36" s="101">
        <f>Y15+Y24+Y34-Y8</f>
        <v>246338.88999999998</v>
      </c>
      <c r="Z36" s="115"/>
      <c r="AA36" s="101">
        <f>AA15+AA24+AA34-AA8</f>
        <v>2508366.7659999998</v>
      </c>
    </row>
    <row r="37" spans="1:30" x14ac:dyDescent="0.25">
      <c r="A37" s="10"/>
      <c r="B37" s="11"/>
      <c r="C37" s="9"/>
      <c r="D37" s="11"/>
      <c r="E37" s="9"/>
      <c r="F37" s="11"/>
      <c r="G37" s="9"/>
      <c r="H37" s="11"/>
      <c r="I37" s="9"/>
    </row>
    <row r="38" spans="1:30" ht="27" customHeight="1" x14ac:dyDescent="0.25">
      <c r="A38" s="139" t="s">
        <v>94</v>
      </c>
    </row>
    <row r="39" spans="1:30" ht="24" x14ac:dyDescent="0.25">
      <c r="A39" s="140" t="s">
        <v>95</v>
      </c>
    </row>
    <row r="48" spans="1:30" x14ac:dyDescent="0.25">
      <c r="A48" s="15"/>
      <c r="B48" s="14"/>
    </row>
    <row r="49" spans="1:2" x14ac:dyDescent="0.25">
      <c r="A49" s="19"/>
      <c r="B49" s="20"/>
    </row>
    <row r="50" spans="1:2" x14ac:dyDescent="0.25">
      <c r="A50" s="19"/>
      <c r="B50" s="20"/>
    </row>
    <row r="51" spans="1:2" x14ac:dyDescent="0.25">
      <c r="A51" s="19"/>
      <c r="B51" s="20"/>
    </row>
    <row r="52" spans="1:2" x14ac:dyDescent="0.25">
      <c r="A52" s="21"/>
      <c r="B52" s="105"/>
    </row>
  </sheetData>
  <mergeCells count="13">
    <mergeCell ref="L2:M2"/>
    <mergeCell ref="B2:C2"/>
    <mergeCell ref="D2:E2"/>
    <mergeCell ref="F2:G2"/>
    <mergeCell ref="H2:I2"/>
    <mergeCell ref="J2:K2"/>
    <mergeCell ref="N2:O2"/>
    <mergeCell ref="P2:Q2"/>
    <mergeCell ref="Z2:AA2"/>
    <mergeCell ref="R2:S2"/>
    <mergeCell ref="T2:U2"/>
    <mergeCell ref="V2:W2"/>
    <mergeCell ref="X2:Y2"/>
  </mergeCells>
  <phoneticPr fontId="4" type="noConversion"/>
  <pageMargins left="0.25" right="0.25" top="0.75" bottom="0.75" header="0.3" footer="0.3"/>
  <pageSetup paperSize="5" scale="92" fitToWidth="0" orientation="landscape" r:id="rId1"/>
  <headerFooter alignWithMargins="0">
    <oddFooter>&amp;L&amp;8&amp;Z&amp;F
Prepared by Danielle Meier</oddFooter>
  </headerFooter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E45"/>
  <sheetViews>
    <sheetView zoomScaleNormal="100" workbookViewId="0">
      <pane xSplit="1" topLeftCell="B1" activePane="topRight" state="frozen"/>
      <selection activeCell="A37" sqref="A37"/>
      <selection pane="topRight"/>
    </sheetView>
  </sheetViews>
  <sheetFormatPr defaultRowHeight="13.2" x14ac:dyDescent="0.25"/>
  <cols>
    <col min="1" max="1" width="50.33203125" customWidth="1"/>
    <col min="2" max="2" width="5.88671875" style="1" customWidth="1"/>
    <col min="3" max="3" width="9.6640625" style="1" customWidth="1"/>
    <col min="4" max="4" width="5.88671875" style="1" customWidth="1"/>
    <col min="5" max="5" width="9.6640625" style="1" customWidth="1"/>
    <col min="6" max="6" width="5.88671875" style="1" customWidth="1"/>
    <col min="7" max="7" width="9.6640625" style="1" customWidth="1"/>
    <col min="8" max="8" width="6.33203125" style="1" customWidth="1"/>
    <col min="9" max="9" width="8.109375" style="1" customWidth="1"/>
    <col min="10" max="10" width="6.33203125" style="1" customWidth="1"/>
    <col min="11" max="11" width="8.109375" style="1" customWidth="1"/>
    <col min="12" max="12" width="6.33203125" style="1" customWidth="1"/>
    <col min="13" max="13" width="8.109375" style="1" customWidth="1"/>
    <col min="14" max="14" width="6.33203125" style="1" customWidth="1"/>
    <col min="15" max="15" width="8.109375" style="1" customWidth="1"/>
    <col min="16" max="16" width="6.33203125" style="1" customWidth="1"/>
    <col min="17" max="17" width="8.109375" style="1" customWidth="1"/>
    <col min="18" max="18" width="6.33203125" style="1" customWidth="1"/>
    <col min="19" max="19" width="8.109375" style="1" customWidth="1"/>
    <col min="20" max="20" width="6.33203125" style="1" customWidth="1"/>
    <col min="21" max="21" width="8.109375" style="1" customWidth="1"/>
    <col min="22" max="22" width="6.33203125" style="1" customWidth="1"/>
    <col min="23" max="23" width="8.109375" style="1" customWidth="1"/>
    <col min="24" max="24" width="7" style="1" customWidth="1"/>
    <col min="25" max="25" width="8.109375" style="1" customWidth="1"/>
    <col min="26" max="26" width="6.44140625" style="2" customWidth="1"/>
    <col min="27" max="27" width="11.109375" style="2" customWidth="1"/>
    <col min="28" max="194" width="8.88671875" customWidth="1"/>
  </cols>
  <sheetData>
    <row r="1" spans="1:29" x14ac:dyDescent="0.25">
      <c r="A1" t="s">
        <v>67</v>
      </c>
    </row>
    <row r="2" spans="1:29" x14ac:dyDescent="0.25">
      <c r="A2" t="s">
        <v>19</v>
      </c>
    </row>
    <row r="3" spans="1:29" s="19" customFormat="1" x14ac:dyDescent="0.25">
      <c r="B3" s="148" t="s">
        <v>0</v>
      </c>
      <c r="C3" s="148"/>
      <c r="D3" s="148" t="s">
        <v>1</v>
      </c>
      <c r="E3" s="148"/>
      <c r="F3" s="148" t="s">
        <v>2</v>
      </c>
      <c r="G3" s="148"/>
      <c r="H3" s="148" t="s">
        <v>3</v>
      </c>
      <c r="I3" s="148"/>
      <c r="J3" s="148" t="s">
        <v>4</v>
      </c>
      <c r="K3" s="148"/>
      <c r="L3" s="148" t="s">
        <v>5</v>
      </c>
      <c r="M3" s="148"/>
      <c r="N3" s="148" t="s">
        <v>6</v>
      </c>
      <c r="O3" s="148"/>
      <c r="P3" s="148" t="s">
        <v>7</v>
      </c>
      <c r="Q3" s="148"/>
      <c r="R3" s="148" t="s">
        <v>8</v>
      </c>
      <c r="S3" s="148"/>
      <c r="T3" s="148" t="s">
        <v>9</v>
      </c>
      <c r="U3" s="148"/>
      <c r="V3" s="148" t="s">
        <v>10</v>
      </c>
      <c r="W3" s="148"/>
      <c r="X3" s="148" t="s">
        <v>11</v>
      </c>
      <c r="Y3" s="148"/>
      <c r="Z3" s="149" t="s">
        <v>12</v>
      </c>
      <c r="AA3" s="149"/>
    </row>
    <row r="4" spans="1:29" x14ac:dyDescent="0.25">
      <c r="B4" s="22" t="s">
        <v>13</v>
      </c>
      <c r="C4" s="22" t="s">
        <v>14</v>
      </c>
      <c r="D4" s="22" t="s">
        <v>13</v>
      </c>
      <c r="E4" s="22" t="s">
        <v>14</v>
      </c>
      <c r="F4" s="22" t="s">
        <v>13</v>
      </c>
      <c r="G4" s="22" t="s">
        <v>14</v>
      </c>
      <c r="H4" s="22" t="s">
        <v>13</v>
      </c>
      <c r="I4" s="22" t="s">
        <v>14</v>
      </c>
      <c r="J4" s="22" t="s">
        <v>13</v>
      </c>
      <c r="K4" s="22" t="s">
        <v>14</v>
      </c>
      <c r="L4" s="22" t="s">
        <v>13</v>
      </c>
      <c r="M4" s="22" t="s">
        <v>14</v>
      </c>
      <c r="N4" s="22" t="s">
        <v>13</v>
      </c>
      <c r="O4" s="22" t="s">
        <v>14</v>
      </c>
      <c r="P4" s="22" t="s">
        <v>13</v>
      </c>
      <c r="Q4" s="22" t="s">
        <v>14</v>
      </c>
      <c r="R4" s="22" t="s">
        <v>13</v>
      </c>
      <c r="S4" s="22" t="s">
        <v>14</v>
      </c>
      <c r="T4" s="22" t="s">
        <v>13</v>
      </c>
      <c r="U4" s="22" t="s">
        <v>14</v>
      </c>
      <c r="V4" s="22" t="s">
        <v>13</v>
      </c>
      <c r="W4" s="22" t="s">
        <v>14</v>
      </c>
      <c r="X4" s="22" t="s">
        <v>13</v>
      </c>
      <c r="Y4" s="22" t="s">
        <v>14</v>
      </c>
      <c r="Z4" s="38" t="s">
        <v>13</v>
      </c>
      <c r="AA4" s="38" t="s">
        <v>14</v>
      </c>
    </row>
    <row r="5" spans="1:29" x14ac:dyDescent="0.25">
      <c r="A5" s="13" t="s">
        <v>32</v>
      </c>
      <c r="Z5" s="24"/>
      <c r="AA5" s="24"/>
    </row>
    <row r="6" spans="1:29" x14ac:dyDescent="0.25">
      <c r="A6" s="21" t="s">
        <v>34</v>
      </c>
      <c r="B6" s="74">
        <v>127</v>
      </c>
      <c r="D6" s="74">
        <v>83</v>
      </c>
      <c r="F6" s="74">
        <v>109</v>
      </c>
      <c r="H6" s="74">
        <v>72</v>
      </c>
      <c r="J6" s="74">
        <v>80</v>
      </c>
      <c r="L6" s="74">
        <v>30</v>
      </c>
      <c r="N6" s="74">
        <v>61</v>
      </c>
      <c r="P6" s="74">
        <v>63</v>
      </c>
      <c r="R6" s="74">
        <v>70</v>
      </c>
      <c r="T6" s="74">
        <v>45</v>
      </c>
      <c r="V6" s="76">
        <v>92</v>
      </c>
      <c r="X6" s="74">
        <v>66</v>
      </c>
      <c r="Z6" s="27">
        <f>B6+D6+F6+H6+J6+L6+N6+P6+R6+T6+V6+X6</f>
        <v>898</v>
      </c>
      <c r="AA6" s="24"/>
    </row>
    <row r="7" spans="1:29" x14ac:dyDescent="0.25">
      <c r="A7" s="100" t="s">
        <v>74</v>
      </c>
      <c r="C7" s="75">
        <v>1183.2</v>
      </c>
      <c r="E7" s="75">
        <v>810.96</v>
      </c>
      <c r="G7" s="75">
        <v>1103.72</v>
      </c>
      <c r="I7" s="75">
        <v>691.02</v>
      </c>
      <c r="K7" s="75">
        <v>890.44</v>
      </c>
      <c r="M7" s="75">
        <v>306.08999999999997</v>
      </c>
      <c r="O7" s="75">
        <v>553.44000000000005</v>
      </c>
      <c r="Q7" s="75">
        <v>564.58000000000004</v>
      </c>
      <c r="S7" s="75">
        <v>674.94</v>
      </c>
      <c r="U7" s="75">
        <v>544.5</v>
      </c>
      <c r="W7" s="75">
        <v>959.69</v>
      </c>
      <c r="Y7" s="75">
        <v>763.32</v>
      </c>
      <c r="Z7" s="26"/>
      <c r="AA7" s="26">
        <f>C7+E7+G7+I7+K7+M7+O7+Q7+S7+U7+W7+Y7</f>
        <v>9045.9000000000015</v>
      </c>
    </row>
    <row r="8" spans="1:29" x14ac:dyDescent="0.25">
      <c r="A8" s="45" t="s">
        <v>84</v>
      </c>
      <c r="C8" s="76">
        <v>127</v>
      </c>
      <c r="E8" s="76">
        <v>83</v>
      </c>
      <c r="G8" s="76">
        <v>109</v>
      </c>
      <c r="I8" s="76">
        <v>72</v>
      </c>
      <c r="K8" s="76">
        <v>80</v>
      </c>
      <c r="M8" s="76">
        <v>30</v>
      </c>
      <c r="O8" s="76">
        <v>61</v>
      </c>
      <c r="Q8" s="76">
        <v>63</v>
      </c>
      <c r="S8" s="76">
        <v>70</v>
      </c>
      <c r="U8" s="76">
        <v>45</v>
      </c>
      <c r="W8" s="76">
        <v>92</v>
      </c>
      <c r="Y8" s="76">
        <v>66</v>
      </c>
      <c r="Z8" s="24"/>
      <c r="AA8" s="27">
        <f>C8+E8+G8+I8+K8+M8+O8+Q8+S8+U8+W8+Y8</f>
        <v>898</v>
      </c>
    </row>
    <row r="9" spans="1:29" ht="13.8" thickBot="1" x14ac:dyDescent="0.3">
      <c r="A9" s="23" t="s">
        <v>35</v>
      </c>
      <c r="B9" s="5"/>
      <c r="C9" s="33">
        <f>SUM(C7:C8)</f>
        <v>1310.2</v>
      </c>
      <c r="D9" s="5"/>
      <c r="E9" s="33">
        <f>SUM(E7:E8)</f>
        <v>893.96</v>
      </c>
      <c r="F9" s="5"/>
      <c r="G9" s="33">
        <f>SUM(G7:G8)</f>
        <v>1212.72</v>
      </c>
      <c r="H9" s="5"/>
      <c r="I9" s="33">
        <f>SUM(I7:I8)</f>
        <v>763.02</v>
      </c>
      <c r="J9" s="5"/>
      <c r="K9" s="33">
        <f>SUM(K7:K8)</f>
        <v>970.44</v>
      </c>
      <c r="L9" s="5"/>
      <c r="M9" s="33">
        <f>SUM(M7:M8)</f>
        <v>336.09</v>
      </c>
      <c r="N9" s="5"/>
      <c r="O9" s="33">
        <f>SUM(O7:O8)</f>
        <v>614.44000000000005</v>
      </c>
      <c r="P9" s="5"/>
      <c r="Q9" s="33">
        <f>SUM(Q7:Q8)</f>
        <v>627.58000000000004</v>
      </c>
      <c r="R9" s="5"/>
      <c r="S9" s="33">
        <f>SUM(S7:S8)</f>
        <v>744.94</v>
      </c>
      <c r="T9" s="5"/>
      <c r="U9" s="33">
        <f>SUM(U7:U8)</f>
        <v>589.5</v>
      </c>
      <c r="V9" s="5"/>
      <c r="W9" s="33">
        <f>SUM(W7:W8)</f>
        <v>1051.69</v>
      </c>
      <c r="X9" s="5"/>
      <c r="Y9" s="33">
        <f>SUM(Y7:Y8)</f>
        <v>829.32</v>
      </c>
      <c r="Z9" s="25"/>
      <c r="AA9" s="31">
        <f>SUM(AA7:AA8)</f>
        <v>9943.9000000000015</v>
      </c>
    </row>
    <row r="10" spans="1:29" ht="13.8" thickTop="1" x14ac:dyDescent="0.25">
      <c r="Z10" s="24"/>
      <c r="AA10" s="24"/>
    </row>
    <row r="11" spans="1:29" x14ac:dyDescent="0.25">
      <c r="A11" s="23" t="s">
        <v>57</v>
      </c>
      <c r="Z11" s="24"/>
      <c r="AA11" s="24"/>
    </row>
    <row r="12" spans="1:29" x14ac:dyDescent="0.25">
      <c r="A12" s="20" t="s">
        <v>75</v>
      </c>
      <c r="B12" s="78">
        <v>66</v>
      </c>
      <c r="C12" s="78">
        <v>1410.86</v>
      </c>
      <c r="D12" s="78">
        <v>44</v>
      </c>
      <c r="E12" s="78">
        <v>1101.8499999999999</v>
      </c>
      <c r="F12" s="78">
        <v>52</v>
      </c>
      <c r="G12" s="78">
        <v>1147.42</v>
      </c>
      <c r="H12" s="78">
        <v>36</v>
      </c>
      <c r="I12" s="78">
        <v>854.9</v>
      </c>
      <c r="J12" s="78">
        <v>45</v>
      </c>
      <c r="K12" s="78">
        <v>1018.76</v>
      </c>
      <c r="L12" s="78">
        <v>18</v>
      </c>
      <c r="M12" s="78">
        <v>473.96</v>
      </c>
      <c r="N12" s="78">
        <v>41</v>
      </c>
      <c r="O12" s="78">
        <v>897</v>
      </c>
      <c r="P12" s="78">
        <v>41</v>
      </c>
      <c r="Q12" s="78">
        <v>1033.73</v>
      </c>
      <c r="R12" s="78">
        <v>48</v>
      </c>
      <c r="S12" s="78">
        <v>1115.53</v>
      </c>
      <c r="T12" s="78">
        <v>29</v>
      </c>
      <c r="U12" s="78">
        <v>551.97</v>
      </c>
      <c r="V12" s="78">
        <v>49</v>
      </c>
      <c r="W12" s="78">
        <v>994.04</v>
      </c>
      <c r="X12" s="78">
        <v>27</v>
      </c>
      <c r="Y12" s="78">
        <v>610.55999999999995</v>
      </c>
      <c r="Z12" s="26">
        <f>B12+D12+F12+H12+J12+L12+N12+P12+R12+T12+V12+X12</f>
        <v>496</v>
      </c>
      <c r="AA12" s="26">
        <f t="shared" ref="Z12:AA15" si="0">C12+E12+G12+I12+K12+M12+O12+Q12+S12+U12+W12+Y12</f>
        <v>11210.58</v>
      </c>
    </row>
    <row r="13" spans="1:29" x14ac:dyDescent="0.25">
      <c r="A13" s="20" t="s">
        <v>76</v>
      </c>
      <c r="B13" s="78">
        <v>2</v>
      </c>
      <c r="C13" s="78">
        <v>24.79</v>
      </c>
      <c r="D13" s="78">
        <v>1</v>
      </c>
      <c r="E13" s="78">
        <v>30</v>
      </c>
      <c r="F13" s="78">
        <v>1</v>
      </c>
      <c r="G13" s="78">
        <v>9.8000000000000007</v>
      </c>
      <c r="H13" s="78">
        <v>1</v>
      </c>
      <c r="I13" s="78">
        <v>36.020000000000003</v>
      </c>
      <c r="J13" s="78"/>
      <c r="K13" s="78"/>
      <c r="L13" s="78">
        <v>1</v>
      </c>
      <c r="M13" s="78">
        <v>24.5</v>
      </c>
      <c r="N13" s="78"/>
      <c r="O13" s="78"/>
      <c r="P13" s="78"/>
      <c r="Q13" s="78"/>
      <c r="R13" s="78"/>
      <c r="S13" s="78"/>
      <c r="T13" s="78"/>
      <c r="U13" s="78"/>
      <c r="V13" s="78">
        <v>2</v>
      </c>
      <c r="W13" s="78">
        <v>110.21</v>
      </c>
      <c r="X13" s="78"/>
      <c r="Y13" s="78"/>
      <c r="Z13" s="26">
        <f t="shared" si="0"/>
        <v>8</v>
      </c>
      <c r="AA13" s="26">
        <f t="shared" si="0"/>
        <v>235.32</v>
      </c>
      <c r="AC13" s="1"/>
    </row>
    <row r="14" spans="1:29" x14ac:dyDescent="0.25">
      <c r="A14" s="45" t="s">
        <v>77</v>
      </c>
      <c r="B14" s="78">
        <v>2</v>
      </c>
      <c r="C14" s="78">
        <v>212</v>
      </c>
      <c r="D14" s="78">
        <v>1</v>
      </c>
      <c r="E14" s="78">
        <v>243</v>
      </c>
      <c r="F14" s="78">
        <v>4</v>
      </c>
      <c r="G14" s="78">
        <v>380</v>
      </c>
      <c r="H14" s="78">
        <v>2</v>
      </c>
      <c r="I14" s="78">
        <v>212</v>
      </c>
      <c r="J14" s="78">
        <v>-1</v>
      </c>
      <c r="K14" s="78">
        <v>-106</v>
      </c>
      <c r="L14" s="78"/>
      <c r="M14" s="78"/>
      <c r="N14" s="78"/>
      <c r="O14" s="78"/>
      <c r="P14" s="78"/>
      <c r="Q14" s="78"/>
      <c r="R14" s="78">
        <v>1</v>
      </c>
      <c r="S14" s="78">
        <v>94</v>
      </c>
      <c r="T14" s="78"/>
      <c r="U14" s="78"/>
      <c r="V14" s="78">
        <v>1</v>
      </c>
      <c r="W14" s="78">
        <v>1</v>
      </c>
      <c r="X14" s="78"/>
      <c r="Y14" s="78"/>
      <c r="Z14" s="26">
        <f t="shared" si="0"/>
        <v>10</v>
      </c>
      <c r="AA14" s="26">
        <f t="shared" si="0"/>
        <v>1036</v>
      </c>
    </row>
    <row r="15" spans="1:29" s="19" customFormat="1" x14ac:dyDescent="0.25">
      <c r="A15" s="45" t="s">
        <v>78</v>
      </c>
      <c r="B15" s="79"/>
      <c r="C15" s="79"/>
      <c r="D15" s="79"/>
      <c r="E15" s="79"/>
      <c r="F15" s="79">
        <v>1</v>
      </c>
      <c r="G15" s="79">
        <v>0</v>
      </c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26">
        <f t="shared" si="0"/>
        <v>1</v>
      </c>
      <c r="AA15" s="26">
        <f t="shared" si="0"/>
        <v>0</v>
      </c>
    </row>
    <row r="16" spans="1:29" ht="13.8" thickBot="1" x14ac:dyDescent="0.3">
      <c r="A16" s="103" t="s">
        <v>72</v>
      </c>
      <c r="B16" s="17">
        <f t="shared" ref="B16:AA16" si="1">SUM(B12:B15)</f>
        <v>70</v>
      </c>
      <c r="C16" s="33">
        <f t="shared" si="1"/>
        <v>1647.6499999999999</v>
      </c>
      <c r="D16" s="17">
        <f t="shared" si="1"/>
        <v>46</v>
      </c>
      <c r="E16" s="33">
        <f t="shared" si="1"/>
        <v>1374.85</v>
      </c>
      <c r="F16" s="17">
        <f t="shared" si="1"/>
        <v>58</v>
      </c>
      <c r="G16" s="33">
        <f t="shared" si="1"/>
        <v>1537.22</v>
      </c>
      <c r="H16" s="17">
        <f t="shared" si="1"/>
        <v>39</v>
      </c>
      <c r="I16" s="33">
        <f t="shared" si="1"/>
        <v>1102.92</v>
      </c>
      <c r="J16" s="17">
        <f t="shared" si="1"/>
        <v>44</v>
      </c>
      <c r="K16" s="33">
        <f t="shared" si="1"/>
        <v>912.76</v>
      </c>
      <c r="L16" s="17">
        <f t="shared" si="1"/>
        <v>19</v>
      </c>
      <c r="M16" s="33">
        <f t="shared" si="1"/>
        <v>498.46</v>
      </c>
      <c r="N16" s="17">
        <f t="shared" si="1"/>
        <v>41</v>
      </c>
      <c r="O16" s="33">
        <f t="shared" si="1"/>
        <v>897</v>
      </c>
      <c r="P16" s="17">
        <f t="shared" si="1"/>
        <v>41</v>
      </c>
      <c r="Q16" s="33">
        <f t="shared" si="1"/>
        <v>1033.73</v>
      </c>
      <c r="R16" s="17">
        <f t="shared" si="1"/>
        <v>49</v>
      </c>
      <c r="S16" s="33">
        <f t="shared" si="1"/>
        <v>1209.53</v>
      </c>
      <c r="T16" s="17">
        <f t="shared" si="1"/>
        <v>29</v>
      </c>
      <c r="U16" s="33">
        <f t="shared" si="1"/>
        <v>551.97</v>
      </c>
      <c r="V16" s="17">
        <f t="shared" si="1"/>
        <v>52</v>
      </c>
      <c r="W16" s="33">
        <f t="shared" si="1"/>
        <v>1105.25</v>
      </c>
      <c r="X16" s="17">
        <f t="shared" si="1"/>
        <v>27</v>
      </c>
      <c r="Y16" s="33">
        <f t="shared" si="1"/>
        <v>610.55999999999995</v>
      </c>
      <c r="Z16" s="28">
        <f t="shared" si="1"/>
        <v>515</v>
      </c>
      <c r="AA16" s="29">
        <f t="shared" si="1"/>
        <v>12481.9</v>
      </c>
    </row>
    <row r="17" spans="1:29" ht="13.8" thickTop="1" x14ac:dyDescent="0.25">
      <c r="Z17" s="24"/>
      <c r="AA17" s="24"/>
    </row>
    <row r="18" spans="1:29" x14ac:dyDescent="0.25">
      <c r="A18" s="23" t="s">
        <v>91</v>
      </c>
      <c r="Z18" s="24"/>
      <c r="AA18" s="24"/>
    </row>
    <row r="19" spans="1:29" x14ac:dyDescent="0.25">
      <c r="A19" s="45" t="s">
        <v>79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>
        <f t="shared" ref="Z19:AA21" si="2">B19+D19+F19+H19+J19+L19+N19+P19+R19+T19+V19+X19</f>
        <v>0</v>
      </c>
      <c r="AA19" s="26">
        <f t="shared" si="2"/>
        <v>0</v>
      </c>
    </row>
    <row r="20" spans="1:29" x14ac:dyDescent="0.25">
      <c r="A20" s="45" t="s">
        <v>80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>
        <v>2</v>
      </c>
      <c r="Y20" s="78">
        <v>733.6</v>
      </c>
      <c r="Z20" s="26">
        <f t="shared" si="2"/>
        <v>2</v>
      </c>
      <c r="AA20" s="26">
        <f t="shared" si="2"/>
        <v>733.6</v>
      </c>
    </row>
    <row r="21" spans="1:29" x14ac:dyDescent="0.25">
      <c r="A21" s="45" t="s">
        <v>81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26">
        <f t="shared" si="2"/>
        <v>0</v>
      </c>
      <c r="AA21" s="26">
        <f t="shared" si="2"/>
        <v>0</v>
      </c>
    </row>
    <row r="22" spans="1:29" x14ac:dyDescent="0.25">
      <c r="A22" s="45" t="s">
        <v>82</v>
      </c>
      <c r="B22" s="78">
        <v>2</v>
      </c>
      <c r="C22" s="78">
        <v>749.85</v>
      </c>
      <c r="D22" s="78">
        <v>5</v>
      </c>
      <c r="E22" s="78">
        <v>1592.61</v>
      </c>
      <c r="F22" s="78">
        <v>5</v>
      </c>
      <c r="G22" s="78">
        <v>2226.69</v>
      </c>
      <c r="H22" s="78">
        <v>3</v>
      </c>
      <c r="I22" s="78">
        <v>1456</v>
      </c>
      <c r="J22" s="78">
        <v>6</v>
      </c>
      <c r="K22" s="78">
        <v>2668.5</v>
      </c>
      <c r="L22" s="78">
        <v>3</v>
      </c>
      <c r="M22" s="78">
        <v>1051.75</v>
      </c>
      <c r="N22" s="78">
        <v>1</v>
      </c>
      <c r="O22" s="78">
        <v>677.94</v>
      </c>
      <c r="P22" s="78"/>
      <c r="Q22" s="78"/>
      <c r="R22" s="78">
        <v>3</v>
      </c>
      <c r="S22" s="78">
        <v>1488.73</v>
      </c>
      <c r="T22" s="78">
        <v>2</v>
      </c>
      <c r="U22" s="78">
        <v>1021.75</v>
      </c>
      <c r="V22" s="78">
        <v>10</v>
      </c>
      <c r="W22" s="78">
        <v>4394.2</v>
      </c>
      <c r="X22" s="78">
        <v>10</v>
      </c>
      <c r="Y22" s="78">
        <v>3108.38</v>
      </c>
      <c r="Z22" s="26">
        <f t="shared" ref="Z22:AA24" si="3">B22+D22+F22+H22+J22+L22+N22+P22+R22+T22+V22+X22</f>
        <v>50</v>
      </c>
      <c r="AA22" s="26">
        <f t="shared" si="3"/>
        <v>20436.400000000001</v>
      </c>
    </row>
    <row r="23" spans="1:29" x14ac:dyDescent="0.25">
      <c r="A23" s="45" t="s">
        <v>83</v>
      </c>
      <c r="B23" s="80"/>
      <c r="C23" s="80"/>
      <c r="D23" s="80"/>
      <c r="E23" s="80"/>
      <c r="F23" s="80">
        <v>2</v>
      </c>
      <c r="G23" s="80">
        <v>723.2</v>
      </c>
      <c r="H23" s="80">
        <v>1</v>
      </c>
      <c r="I23" s="80">
        <v>1066.06</v>
      </c>
      <c r="J23" s="80">
        <v>5</v>
      </c>
      <c r="K23" s="80">
        <v>2546.19</v>
      </c>
      <c r="L23" s="80">
        <v>3</v>
      </c>
      <c r="M23" s="80">
        <v>2222.59</v>
      </c>
      <c r="N23" s="80">
        <v>1</v>
      </c>
      <c r="O23" s="80">
        <v>429</v>
      </c>
      <c r="P23" s="80">
        <v>2</v>
      </c>
      <c r="Q23" s="80">
        <v>475.5</v>
      </c>
      <c r="R23" s="80"/>
      <c r="S23" s="80"/>
      <c r="T23" s="80">
        <v>5</v>
      </c>
      <c r="U23" s="80">
        <v>1512.89</v>
      </c>
      <c r="V23" s="80">
        <v>2</v>
      </c>
      <c r="W23" s="80">
        <v>832.3</v>
      </c>
      <c r="X23" s="80">
        <v>3</v>
      </c>
      <c r="Y23" s="80">
        <v>1387.95</v>
      </c>
      <c r="Z23" s="26">
        <f t="shared" si="3"/>
        <v>24</v>
      </c>
      <c r="AA23" s="26">
        <f t="shared" si="3"/>
        <v>11195.68</v>
      </c>
    </row>
    <row r="24" spans="1:29" x14ac:dyDescent="0.25">
      <c r="A24" s="45" t="s">
        <v>66</v>
      </c>
      <c r="B24" s="79"/>
      <c r="C24" s="79"/>
      <c r="D24" s="79"/>
      <c r="E24" s="79"/>
      <c r="F24" s="79"/>
      <c r="G24" s="79"/>
      <c r="H24" s="79"/>
      <c r="I24" s="79"/>
      <c r="J24" s="78"/>
      <c r="K24" s="78"/>
      <c r="L24" s="78"/>
      <c r="M24" s="78"/>
      <c r="N24" s="78"/>
      <c r="O24" s="78"/>
      <c r="P24" s="78">
        <v>1</v>
      </c>
      <c r="Q24" s="78">
        <v>89</v>
      </c>
      <c r="R24" s="78"/>
      <c r="S24" s="78"/>
      <c r="T24" s="78"/>
      <c r="U24" s="78"/>
      <c r="V24" s="78"/>
      <c r="W24" s="78"/>
      <c r="X24" s="78"/>
      <c r="Y24" s="78"/>
      <c r="Z24" s="26">
        <f t="shared" si="3"/>
        <v>1</v>
      </c>
      <c r="AA24" s="26">
        <f t="shared" si="3"/>
        <v>89</v>
      </c>
    </row>
    <row r="25" spans="1:29" ht="13.8" thickBot="1" x14ac:dyDescent="0.3">
      <c r="A25" s="23" t="s">
        <v>85</v>
      </c>
      <c r="B25" s="17">
        <f t="shared" ref="B25:AA25" si="4">SUM(B19:B24)</f>
        <v>2</v>
      </c>
      <c r="C25" s="33">
        <f t="shared" si="4"/>
        <v>749.85</v>
      </c>
      <c r="D25" s="17">
        <f t="shared" si="4"/>
        <v>5</v>
      </c>
      <c r="E25" s="33">
        <f t="shared" si="4"/>
        <v>1592.61</v>
      </c>
      <c r="F25" s="17">
        <f t="shared" si="4"/>
        <v>7</v>
      </c>
      <c r="G25" s="33">
        <f t="shared" si="4"/>
        <v>2949.8900000000003</v>
      </c>
      <c r="H25" s="17">
        <f t="shared" si="4"/>
        <v>4</v>
      </c>
      <c r="I25" s="33">
        <f t="shared" si="4"/>
        <v>2522.06</v>
      </c>
      <c r="J25" s="36">
        <f t="shared" si="4"/>
        <v>11</v>
      </c>
      <c r="K25" s="43">
        <f t="shared" si="4"/>
        <v>5214.6900000000005</v>
      </c>
      <c r="L25" s="36">
        <f t="shared" si="4"/>
        <v>6</v>
      </c>
      <c r="M25" s="43">
        <f t="shared" si="4"/>
        <v>3274.34</v>
      </c>
      <c r="N25" s="36">
        <f t="shared" si="4"/>
        <v>2</v>
      </c>
      <c r="O25" s="43">
        <f t="shared" si="4"/>
        <v>1106.94</v>
      </c>
      <c r="P25" s="36">
        <f t="shared" si="4"/>
        <v>3</v>
      </c>
      <c r="Q25" s="43">
        <f t="shared" si="4"/>
        <v>564.5</v>
      </c>
      <c r="R25" s="36">
        <f t="shared" si="4"/>
        <v>3</v>
      </c>
      <c r="S25" s="43">
        <f t="shared" si="4"/>
        <v>1488.73</v>
      </c>
      <c r="T25" s="36">
        <f t="shared" si="4"/>
        <v>7</v>
      </c>
      <c r="U25" s="43">
        <f t="shared" si="4"/>
        <v>2534.6400000000003</v>
      </c>
      <c r="V25" s="36">
        <f t="shared" si="4"/>
        <v>12</v>
      </c>
      <c r="W25" s="43">
        <f t="shared" si="4"/>
        <v>5226.5</v>
      </c>
      <c r="X25" s="36">
        <f t="shared" si="4"/>
        <v>15</v>
      </c>
      <c r="Y25" s="43">
        <f t="shared" si="4"/>
        <v>5229.93</v>
      </c>
      <c r="Z25" s="28">
        <f t="shared" si="4"/>
        <v>77</v>
      </c>
      <c r="AA25" s="29">
        <f t="shared" si="4"/>
        <v>32454.68</v>
      </c>
    </row>
    <row r="26" spans="1:29" ht="13.8" thickTop="1" x14ac:dyDescent="0.25">
      <c r="A26" s="23"/>
      <c r="Z26" s="24"/>
      <c r="AA26" s="24"/>
    </row>
    <row r="27" spans="1:29" x14ac:dyDescent="0.25">
      <c r="A27" s="138" t="s">
        <v>92</v>
      </c>
      <c r="B27" s="35">
        <f t="shared" ref="B27:AA27" si="5">B16+B25</f>
        <v>72</v>
      </c>
      <c r="C27" s="44">
        <f t="shared" si="5"/>
        <v>2397.5</v>
      </c>
      <c r="D27" s="35">
        <f t="shared" si="5"/>
        <v>51</v>
      </c>
      <c r="E27" s="44">
        <f t="shared" si="5"/>
        <v>2967.46</v>
      </c>
      <c r="F27" s="35">
        <f t="shared" si="5"/>
        <v>65</v>
      </c>
      <c r="G27" s="44">
        <f t="shared" si="5"/>
        <v>4487.1100000000006</v>
      </c>
      <c r="H27" s="35">
        <f t="shared" si="5"/>
        <v>43</v>
      </c>
      <c r="I27" s="44">
        <f t="shared" si="5"/>
        <v>3624.98</v>
      </c>
      <c r="J27" s="35">
        <f t="shared" si="5"/>
        <v>55</v>
      </c>
      <c r="K27" s="44">
        <f t="shared" si="5"/>
        <v>6127.4500000000007</v>
      </c>
      <c r="L27" s="35">
        <f t="shared" si="5"/>
        <v>25</v>
      </c>
      <c r="M27" s="44">
        <f t="shared" si="5"/>
        <v>3772.8</v>
      </c>
      <c r="N27" s="35">
        <f t="shared" si="5"/>
        <v>43</v>
      </c>
      <c r="O27" s="44">
        <f t="shared" si="5"/>
        <v>2003.94</v>
      </c>
      <c r="P27" s="35">
        <f t="shared" si="5"/>
        <v>44</v>
      </c>
      <c r="Q27" s="44">
        <f t="shared" si="5"/>
        <v>1598.23</v>
      </c>
      <c r="R27" s="35">
        <f t="shared" si="5"/>
        <v>52</v>
      </c>
      <c r="S27" s="44">
        <f t="shared" si="5"/>
        <v>2698.26</v>
      </c>
      <c r="T27" s="35">
        <f t="shared" si="5"/>
        <v>36</v>
      </c>
      <c r="U27" s="44">
        <f t="shared" si="5"/>
        <v>3086.6100000000006</v>
      </c>
      <c r="V27" s="35">
        <f t="shared" si="5"/>
        <v>64</v>
      </c>
      <c r="W27" s="44">
        <f t="shared" si="5"/>
        <v>6331.75</v>
      </c>
      <c r="X27" s="35">
        <f t="shared" si="5"/>
        <v>42</v>
      </c>
      <c r="Y27" s="44">
        <f t="shared" si="5"/>
        <v>5840.49</v>
      </c>
      <c r="Z27" s="63">
        <f t="shared" si="5"/>
        <v>592</v>
      </c>
      <c r="AA27" s="64">
        <f t="shared" si="5"/>
        <v>44936.58</v>
      </c>
    </row>
    <row r="28" spans="1:29" x14ac:dyDescent="0.25">
      <c r="A28" s="23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4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63"/>
      <c r="AA28" s="64"/>
    </row>
    <row r="29" spans="1:29" ht="13.5" customHeight="1" x14ac:dyDescent="0.25">
      <c r="A29" s="23" t="s">
        <v>58</v>
      </c>
      <c r="B29" s="34"/>
      <c r="C29" s="77">
        <v>38967.71</v>
      </c>
      <c r="D29" s="34"/>
      <c r="E29" s="77">
        <v>35818.449999999997</v>
      </c>
      <c r="F29" s="34"/>
      <c r="G29" s="77">
        <v>35290.980000000003</v>
      </c>
      <c r="H29" s="34"/>
      <c r="I29" s="77">
        <v>29330.73</v>
      </c>
      <c r="J29" s="34"/>
      <c r="K29" s="77">
        <v>27154.02</v>
      </c>
      <c r="L29" s="34"/>
      <c r="M29" s="77">
        <v>13179.65</v>
      </c>
      <c r="N29" s="34"/>
      <c r="O29" s="77">
        <v>20258.89</v>
      </c>
      <c r="P29" s="34"/>
      <c r="Q29" s="77">
        <v>23586.57</v>
      </c>
      <c r="R29" s="34"/>
      <c r="S29" s="77">
        <v>26584.59</v>
      </c>
      <c r="T29" s="34"/>
      <c r="U29" s="77">
        <v>23615.599999999999</v>
      </c>
      <c r="V29" s="34"/>
      <c r="W29" s="77">
        <v>26142.720000000001</v>
      </c>
      <c r="X29" s="34"/>
      <c r="Y29" s="77">
        <v>19120.2</v>
      </c>
      <c r="Z29" s="54"/>
      <c r="AA29" s="32">
        <f>C29+E29+G29+I29+K29+M29+O29+Q29+S29+U29+W29+Y29</f>
        <v>319050.11000000004</v>
      </c>
      <c r="AB29" s="56"/>
      <c r="AC29" s="56"/>
    </row>
    <row r="30" spans="1:29" ht="13.8" thickBot="1" x14ac:dyDescent="0.3">
      <c r="A30" s="45" t="s">
        <v>59</v>
      </c>
      <c r="B30" s="17"/>
      <c r="C30" s="58">
        <f>C27/C29</f>
        <v>6.152529876659419E-2</v>
      </c>
      <c r="D30" s="17"/>
      <c r="E30" s="58">
        <f>E27/E29</f>
        <v>8.2847247717307712E-2</v>
      </c>
      <c r="F30" s="17"/>
      <c r="G30" s="58">
        <f>G27/G29</f>
        <v>0.12714608662043389</v>
      </c>
      <c r="H30" s="17"/>
      <c r="I30" s="58">
        <f>I27/I29</f>
        <v>0.12358983223397441</v>
      </c>
      <c r="J30" s="17"/>
      <c r="K30" s="58">
        <f>K27/K29</f>
        <v>0.22565535416118868</v>
      </c>
      <c r="L30" s="17"/>
      <c r="M30" s="58">
        <f>M27/M29</f>
        <v>0.28625949854510552</v>
      </c>
      <c r="N30" s="17"/>
      <c r="O30" s="58">
        <f>O27/O29</f>
        <v>9.8916574402644966E-2</v>
      </c>
      <c r="P30" s="17"/>
      <c r="Q30" s="58">
        <f>Q27/Q29</f>
        <v>6.776017030030225E-2</v>
      </c>
      <c r="R30" s="17"/>
      <c r="S30" s="58">
        <f>S27/S29</f>
        <v>0.10149714552678828</v>
      </c>
      <c r="T30" s="17"/>
      <c r="U30" s="58">
        <f>U27/U29</f>
        <v>0.13070216297701523</v>
      </c>
      <c r="V30" s="17"/>
      <c r="W30" s="58">
        <f>W27/W29</f>
        <v>0.24219935798570308</v>
      </c>
      <c r="X30" s="17"/>
      <c r="Y30" s="57">
        <f>Y27/Y29</f>
        <v>0.30546176295227034</v>
      </c>
      <c r="Z30" s="65"/>
      <c r="AA30" s="66">
        <f>AA27/AA29</f>
        <v>0.14084489737364453</v>
      </c>
    </row>
    <row r="31" spans="1:29" ht="13.5" customHeight="1" thickTop="1" x14ac:dyDescent="0.25">
      <c r="A31" s="21"/>
      <c r="C31" s="6"/>
      <c r="E31" s="6"/>
      <c r="G31" s="6"/>
      <c r="I31" s="6"/>
      <c r="K31" s="6"/>
      <c r="M31" s="6"/>
      <c r="O31" s="6"/>
      <c r="Q31" s="6"/>
      <c r="S31" s="6"/>
      <c r="U31" s="6"/>
      <c r="W31" s="6"/>
      <c r="Y31" s="6"/>
      <c r="Z31" s="24"/>
      <c r="AA31" s="67"/>
    </row>
    <row r="32" spans="1:29" x14ac:dyDescent="0.25">
      <c r="A32" s="23" t="s">
        <v>56</v>
      </c>
      <c r="Z32" s="24"/>
      <c r="AA32" s="24"/>
    </row>
    <row r="33" spans="1:31" s="19" customFormat="1" x14ac:dyDescent="0.25">
      <c r="A33" s="45" t="s">
        <v>87</v>
      </c>
      <c r="B33" s="80">
        <v>24</v>
      </c>
      <c r="C33" s="80">
        <v>1491.8</v>
      </c>
      <c r="D33" s="80">
        <v>45</v>
      </c>
      <c r="E33" s="80">
        <v>2045.75</v>
      </c>
      <c r="F33" s="80">
        <v>25</v>
      </c>
      <c r="G33" s="80">
        <v>928.6</v>
      </c>
      <c r="H33" s="80">
        <v>37</v>
      </c>
      <c r="I33" s="80">
        <v>3257.85</v>
      </c>
      <c r="J33" s="80">
        <v>45</v>
      </c>
      <c r="K33" s="80">
        <v>2526.4</v>
      </c>
      <c r="L33" s="80">
        <v>12</v>
      </c>
      <c r="M33" s="80">
        <v>1079.7</v>
      </c>
      <c r="N33" s="80">
        <v>14</v>
      </c>
      <c r="O33" s="81">
        <v>479.9</v>
      </c>
      <c r="P33" s="80">
        <v>20</v>
      </c>
      <c r="Q33" s="81">
        <v>811.2</v>
      </c>
      <c r="R33" s="80">
        <v>6</v>
      </c>
      <c r="S33" s="81">
        <v>137.94999999999999</v>
      </c>
      <c r="T33" s="80">
        <v>18</v>
      </c>
      <c r="U33" s="81">
        <v>298.3</v>
      </c>
      <c r="V33" s="80">
        <v>31</v>
      </c>
      <c r="W33" s="81">
        <v>1529.9</v>
      </c>
      <c r="X33" s="80">
        <v>16</v>
      </c>
      <c r="Y33" s="81">
        <v>740.5</v>
      </c>
      <c r="Z33" s="26">
        <f>B33+D33+F33+H33+J33+L33+N33+P33+R33+T33+V33+X33</f>
        <v>293</v>
      </c>
      <c r="AA33" s="59">
        <f>C33+E33+G33+I33+K33+M33+O33+Q33+S33+U33+W33+Y33</f>
        <v>15327.85</v>
      </c>
    </row>
    <row r="34" spans="1:31" x14ac:dyDescent="0.25">
      <c r="A34" s="45" t="s">
        <v>86</v>
      </c>
      <c r="B34" s="80">
        <v>60</v>
      </c>
      <c r="C34" s="80">
        <v>5788.55</v>
      </c>
      <c r="D34" s="80">
        <v>58</v>
      </c>
      <c r="E34" s="80">
        <v>4635.0600000000004</v>
      </c>
      <c r="F34" s="80">
        <v>60</v>
      </c>
      <c r="G34" s="80">
        <v>2929.21</v>
      </c>
      <c r="H34" s="80">
        <v>74</v>
      </c>
      <c r="I34" s="80">
        <v>2779.17</v>
      </c>
      <c r="J34" s="80">
        <v>41</v>
      </c>
      <c r="K34" s="80">
        <v>1189.18</v>
      </c>
      <c r="L34" s="80">
        <v>14</v>
      </c>
      <c r="M34" s="80">
        <v>276.14999999999998</v>
      </c>
      <c r="N34" s="80">
        <v>13</v>
      </c>
      <c r="O34" s="81">
        <v>187.07</v>
      </c>
      <c r="P34" s="80">
        <v>25</v>
      </c>
      <c r="Q34" s="81">
        <v>444.93</v>
      </c>
      <c r="R34" s="80">
        <v>50</v>
      </c>
      <c r="S34" s="81">
        <v>797.08</v>
      </c>
      <c r="T34" s="80">
        <v>23</v>
      </c>
      <c r="U34" s="81">
        <v>410.46</v>
      </c>
      <c r="V34" s="80">
        <v>43</v>
      </c>
      <c r="W34" s="81">
        <v>674.17</v>
      </c>
      <c r="X34" s="80">
        <v>54</v>
      </c>
      <c r="Y34" s="81">
        <v>2847.26</v>
      </c>
      <c r="Z34" s="26">
        <f>B34+D34+F34+H34+J34+L34+N34+P34+R34+T34+V34+X34</f>
        <v>515</v>
      </c>
      <c r="AA34" s="59">
        <f>C34+E34+G34+I34+K34+M34+O34+Q34+S34+U34+W34+Y34</f>
        <v>22958.29</v>
      </c>
    </row>
    <row r="35" spans="1:31" s="15" customFormat="1" ht="13.8" thickBot="1" x14ac:dyDescent="0.3">
      <c r="A35" s="40" t="s">
        <v>88</v>
      </c>
      <c r="B35" s="37">
        <f t="shared" ref="B35:M35" si="6">B33+B34</f>
        <v>84</v>
      </c>
      <c r="C35" s="60">
        <f t="shared" si="6"/>
        <v>7280.35</v>
      </c>
      <c r="D35" s="37">
        <f t="shared" si="6"/>
        <v>103</v>
      </c>
      <c r="E35" s="60">
        <f t="shared" si="6"/>
        <v>6680.81</v>
      </c>
      <c r="F35" s="37">
        <f t="shared" si="6"/>
        <v>85</v>
      </c>
      <c r="G35" s="60">
        <f t="shared" si="6"/>
        <v>3857.81</v>
      </c>
      <c r="H35" s="37">
        <f t="shared" si="6"/>
        <v>111</v>
      </c>
      <c r="I35" s="60">
        <f t="shared" si="6"/>
        <v>6037.02</v>
      </c>
      <c r="J35" s="37">
        <f t="shared" si="6"/>
        <v>86</v>
      </c>
      <c r="K35" s="60">
        <f t="shared" si="6"/>
        <v>3715.58</v>
      </c>
      <c r="L35" s="37">
        <f t="shared" si="6"/>
        <v>26</v>
      </c>
      <c r="M35" s="60">
        <f t="shared" si="6"/>
        <v>1355.85</v>
      </c>
      <c r="N35" s="37">
        <f t="shared" ref="N35:AA35" si="7">SUM(N33:N34)</f>
        <v>27</v>
      </c>
      <c r="O35" s="60">
        <f t="shared" si="7"/>
        <v>666.97</v>
      </c>
      <c r="P35" s="37">
        <f t="shared" si="7"/>
        <v>45</v>
      </c>
      <c r="Q35" s="60">
        <f t="shared" si="7"/>
        <v>1256.1300000000001</v>
      </c>
      <c r="R35" s="37">
        <f t="shared" si="7"/>
        <v>56</v>
      </c>
      <c r="S35" s="60">
        <f t="shared" si="7"/>
        <v>935.03</v>
      </c>
      <c r="T35" s="37">
        <f t="shared" si="7"/>
        <v>41</v>
      </c>
      <c r="U35" s="60">
        <f t="shared" si="7"/>
        <v>708.76</v>
      </c>
      <c r="V35" s="37">
        <f t="shared" si="7"/>
        <v>74</v>
      </c>
      <c r="W35" s="60">
        <f t="shared" si="7"/>
        <v>2204.0700000000002</v>
      </c>
      <c r="X35" s="37">
        <f t="shared" si="7"/>
        <v>70</v>
      </c>
      <c r="Y35" s="60">
        <f t="shared" si="7"/>
        <v>3587.76</v>
      </c>
      <c r="Z35" s="28">
        <f t="shared" si="7"/>
        <v>808</v>
      </c>
      <c r="AA35" s="29">
        <f t="shared" si="7"/>
        <v>38286.14</v>
      </c>
    </row>
    <row r="36" spans="1:31" ht="13.8" thickTop="1" x14ac:dyDescent="0.25">
      <c r="A36" s="1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31" s="40" customFormat="1" ht="26.4" x14ac:dyDescent="0.25">
      <c r="A37" s="99" t="s">
        <v>73</v>
      </c>
      <c r="B37" s="141"/>
      <c r="C37" s="142">
        <f>C16+C25+C35-C9</f>
        <v>8367.65</v>
      </c>
      <c r="D37" s="141"/>
      <c r="E37" s="142">
        <f>E16+E25+E35-E9</f>
        <v>8754.3100000000013</v>
      </c>
      <c r="F37" s="141"/>
      <c r="G37" s="142">
        <f>G16+G25+G35-G9</f>
        <v>7132.2</v>
      </c>
      <c r="H37" s="141"/>
      <c r="I37" s="142">
        <f>I16+I25+I35-I9</f>
        <v>8898.98</v>
      </c>
      <c r="J37" s="141"/>
      <c r="K37" s="142">
        <f>K16+K25+K35-K9</f>
        <v>8872.59</v>
      </c>
      <c r="L37" s="141"/>
      <c r="M37" s="142">
        <f>M16+M25+M35-M9</f>
        <v>4792.5599999999995</v>
      </c>
      <c r="N37" s="141"/>
      <c r="O37" s="142">
        <f>O16+O25+O35-O9</f>
        <v>2056.4699999999998</v>
      </c>
      <c r="P37" s="141"/>
      <c r="Q37" s="142">
        <f>Q16+Q25+Q35-Q9</f>
        <v>2226.7800000000002</v>
      </c>
      <c r="R37" s="141"/>
      <c r="S37" s="142">
        <f>S16+S25+S35-S9</f>
        <v>2888.35</v>
      </c>
      <c r="T37" s="141"/>
      <c r="U37" s="142">
        <f>U16+U25+U35-U9</f>
        <v>3205.8700000000008</v>
      </c>
      <c r="V37" s="141"/>
      <c r="W37" s="142">
        <f>W16+W25+W35-W9</f>
        <v>7484.1299999999992</v>
      </c>
      <c r="X37" s="141"/>
      <c r="Y37" s="142">
        <f>Y16+Y25+Y35-Y9</f>
        <v>8598.93</v>
      </c>
      <c r="Z37" s="141"/>
      <c r="AA37" s="142">
        <f>AA16+AA25+AA35-AA9</f>
        <v>73278.820000000007</v>
      </c>
      <c r="AE37" s="41"/>
    </row>
    <row r="38" spans="1:31" x14ac:dyDescent="0.25">
      <c r="A38" s="10"/>
      <c r="B38" s="9"/>
      <c r="C38" s="9"/>
      <c r="D38" s="9"/>
      <c r="E38" s="9"/>
      <c r="F38" s="9"/>
      <c r="G38" s="9"/>
      <c r="H38" s="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31" ht="23.4" x14ac:dyDescent="0.25">
      <c r="A39" s="139" t="s">
        <v>94</v>
      </c>
    </row>
    <row r="40" spans="1:31" ht="24" x14ac:dyDescent="0.25">
      <c r="A40" s="140" t="s">
        <v>95</v>
      </c>
    </row>
    <row r="45" spans="1:31" x14ac:dyDescent="0.25">
      <c r="A45" s="14"/>
    </row>
  </sheetData>
  <mergeCells count="13">
    <mergeCell ref="L3:M3"/>
    <mergeCell ref="B3:C3"/>
    <mergeCell ref="D3:E3"/>
    <mergeCell ref="F3:G3"/>
    <mergeCell ref="H3:I3"/>
    <mergeCell ref="J3:K3"/>
    <mergeCell ref="N3:O3"/>
    <mergeCell ref="P3:Q3"/>
    <mergeCell ref="Z3:AA3"/>
    <mergeCell ref="R3:S3"/>
    <mergeCell ref="T3:U3"/>
    <mergeCell ref="V3:W3"/>
    <mergeCell ref="X3:Y3"/>
  </mergeCells>
  <phoneticPr fontId="4" type="noConversion"/>
  <pageMargins left="0.18" right="0.2" top="0.51" bottom="0.86" header="0.5" footer="0.5"/>
  <pageSetup scale="56" orientation="landscape" r:id="rId1"/>
  <headerFooter alignWithMargins="0">
    <oddFooter>&amp;L&amp;8&amp;Z&amp;F&amp;R&amp;8Prepared by Danielle Meier
&amp;D</oddFoot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40"/>
  <sheetViews>
    <sheetView zoomScaleNormal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50.33203125" customWidth="1"/>
    <col min="2" max="2" width="5.88671875" style="1" customWidth="1"/>
    <col min="3" max="3" width="9.6640625" style="1" customWidth="1"/>
    <col min="4" max="4" width="5.88671875" style="1" customWidth="1"/>
    <col min="5" max="5" width="9.6640625" style="1" customWidth="1"/>
    <col min="6" max="6" width="5.88671875" style="1" customWidth="1"/>
    <col min="7" max="7" width="9.6640625" style="1" customWidth="1"/>
    <col min="8" max="8" width="6.33203125" style="1" customWidth="1"/>
    <col min="9" max="9" width="8.109375" style="1" customWidth="1"/>
    <col min="10" max="10" width="6.33203125" style="1" customWidth="1"/>
    <col min="11" max="11" width="8.109375" style="1" customWidth="1"/>
    <col min="12" max="12" width="6.33203125" style="1" customWidth="1"/>
    <col min="13" max="13" width="8.109375" style="1" customWidth="1"/>
    <col min="14" max="14" width="6.33203125" style="1" customWidth="1"/>
    <col min="15" max="15" width="9.5546875" style="1" customWidth="1"/>
    <col min="16" max="16" width="6.33203125" style="1" customWidth="1"/>
    <col min="17" max="17" width="8.109375" style="1" customWidth="1"/>
    <col min="18" max="18" width="6.33203125" style="1" customWidth="1"/>
    <col min="19" max="19" width="8.109375" style="1" customWidth="1"/>
    <col min="20" max="20" width="6.33203125" style="1" customWidth="1"/>
    <col min="21" max="21" width="8.109375" style="1" customWidth="1"/>
    <col min="22" max="22" width="6.33203125" style="1" customWidth="1"/>
    <col min="23" max="23" width="8.109375" style="1" customWidth="1"/>
    <col min="24" max="24" width="7" style="1" customWidth="1"/>
    <col min="25" max="25" width="8.109375" style="1" customWidth="1"/>
    <col min="26" max="26" width="6.44140625" style="1" customWidth="1"/>
    <col min="27" max="27" width="11.109375" style="1" customWidth="1"/>
    <col min="28" max="194" width="8.88671875" customWidth="1"/>
  </cols>
  <sheetData>
    <row r="1" spans="1:27" x14ac:dyDescent="0.25">
      <c r="A1" t="s">
        <v>67</v>
      </c>
    </row>
    <row r="2" spans="1:27" x14ac:dyDescent="0.25">
      <c r="A2" t="s">
        <v>17</v>
      </c>
    </row>
    <row r="3" spans="1:27" s="19" customFormat="1" x14ac:dyDescent="0.25">
      <c r="B3" s="148" t="s">
        <v>0</v>
      </c>
      <c r="C3" s="148"/>
      <c r="D3" s="148" t="s">
        <v>1</v>
      </c>
      <c r="E3" s="148"/>
      <c r="F3" s="148" t="s">
        <v>2</v>
      </c>
      <c r="G3" s="148"/>
      <c r="H3" s="148" t="s">
        <v>3</v>
      </c>
      <c r="I3" s="148"/>
      <c r="J3" s="148" t="s">
        <v>4</v>
      </c>
      <c r="K3" s="148"/>
      <c r="L3" s="148" t="s">
        <v>5</v>
      </c>
      <c r="M3" s="148"/>
      <c r="N3" s="148" t="s">
        <v>6</v>
      </c>
      <c r="O3" s="148"/>
      <c r="P3" s="148" t="s">
        <v>7</v>
      </c>
      <c r="Q3" s="148"/>
      <c r="R3" s="148" t="s">
        <v>8</v>
      </c>
      <c r="S3" s="148"/>
      <c r="T3" s="148" t="s">
        <v>9</v>
      </c>
      <c r="U3" s="148"/>
      <c r="V3" s="148" t="s">
        <v>10</v>
      </c>
      <c r="W3" s="148"/>
      <c r="X3" s="148" t="s">
        <v>11</v>
      </c>
      <c r="Y3" s="148"/>
      <c r="Z3" s="149" t="s">
        <v>12</v>
      </c>
      <c r="AA3" s="149"/>
    </row>
    <row r="4" spans="1:27" x14ac:dyDescent="0.25">
      <c r="B4" s="22" t="s">
        <v>13</v>
      </c>
      <c r="C4" s="22" t="s">
        <v>14</v>
      </c>
      <c r="D4" s="22" t="s">
        <v>13</v>
      </c>
      <c r="E4" s="22" t="s">
        <v>14</v>
      </c>
      <c r="F4" s="22" t="s">
        <v>13</v>
      </c>
      <c r="G4" s="22" t="s">
        <v>14</v>
      </c>
      <c r="H4" s="22" t="s">
        <v>13</v>
      </c>
      <c r="I4" s="22" t="s">
        <v>14</v>
      </c>
      <c r="J4" s="22" t="s">
        <v>13</v>
      </c>
      <c r="K4" s="22" t="s">
        <v>14</v>
      </c>
      <c r="L4" s="22" t="s">
        <v>13</v>
      </c>
      <c r="M4" s="22" t="s">
        <v>14</v>
      </c>
      <c r="N4" s="22" t="s">
        <v>13</v>
      </c>
      <c r="O4" s="22" t="s">
        <v>14</v>
      </c>
      <c r="P4" s="22" t="s">
        <v>13</v>
      </c>
      <c r="Q4" s="22" t="s">
        <v>14</v>
      </c>
      <c r="R4" s="22" t="s">
        <v>13</v>
      </c>
      <c r="S4" s="22" t="s">
        <v>14</v>
      </c>
      <c r="T4" s="22" t="s">
        <v>13</v>
      </c>
      <c r="U4" s="22" t="s">
        <v>14</v>
      </c>
      <c r="V4" s="22" t="s">
        <v>13</v>
      </c>
      <c r="W4" s="22" t="s">
        <v>14</v>
      </c>
      <c r="X4" s="22" t="s">
        <v>13</v>
      </c>
      <c r="Y4" s="22" t="s">
        <v>14</v>
      </c>
      <c r="Z4" s="38" t="s">
        <v>13</v>
      </c>
      <c r="AA4" s="38" t="s">
        <v>14</v>
      </c>
    </row>
    <row r="5" spans="1:27" x14ac:dyDescent="0.25">
      <c r="A5" s="13" t="s">
        <v>32</v>
      </c>
      <c r="Z5" s="24"/>
      <c r="AA5" s="24"/>
    </row>
    <row r="6" spans="1:27" ht="13.8" thickBot="1" x14ac:dyDescent="0.3">
      <c r="A6" s="21" t="s">
        <v>34</v>
      </c>
      <c r="B6" s="74">
        <v>273</v>
      </c>
      <c r="D6" s="74">
        <v>260</v>
      </c>
      <c r="F6" s="74">
        <v>304</v>
      </c>
      <c r="H6" s="74">
        <v>239</v>
      </c>
      <c r="J6" s="74">
        <v>192</v>
      </c>
      <c r="L6" s="74">
        <v>212</v>
      </c>
      <c r="N6" s="74">
        <v>229</v>
      </c>
      <c r="P6" s="74">
        <v>201</v>
      </c>
      <c r="R6" s="74">
        <v>213</v>
      </c>
      <c r="T6" s="74">
        <v>241</v>
      </c>
      <c r="V6" s="76">
        <v>196</v>
      </c>
      <c r="X6" s="74">
        <v>184</v>
      </c>
      <c r="Z6" s="25">
        <f>B6+D6+F6+H6+J6+L6+N6+P6+R6+T6+V6+X6</f>
        <v>2744</v>
      </c>
      <c r="AA6" s="24"/>
    </row>
    <row r="7" spans="1:27" ht="13.8" thickTop="1" x14ac:dyDescent="0.25">
      <c r="A7" s="100" t="s">
        <v>74</v>
      </c>
      <c r="C7" s="75">
        <v>3191.09</v>
      </c>
      <c r="E7" s="75">
        <v>3108.58</v>
      </c>
      <c r="G7" s="75">
        <v>3265.82</v>
      </c>
      <c r="I7" s="75">
        <v>2645.67</v>
      </c>
      <c r="K7" s="75">
        <v>2010.58</v>
      </c>
      <c r="M7" s="75">
        <v>2354.06</v>
      </c>
      <c r="O7" s="75">
        <v>2592.5</v>
      </c>
      <c r="Q7" s="75">
        <v>2280.5500000000002</v>
      </c>
      <c r="S7" s="75">
        <v>2329.08</v>
      </c>
      <c r="U7" s="75">
        <v>2795.34</v>
      </c>
      <c r="W7" s="75">
        <v>2247.59</v>
      </c>
      <c r="Y7" s="75">
        <v>2058.2600000000002</v>
      </c>
      <c r="Z7" s="24"/>
      <c r="AA7" s="26">
        <f>C7+E7+G7+I7+K7+M7+O7+Q7+S7+U7+W7+Y7</f>
        <v>30879.120000000003</v>
      </c>
    </row>
    <row r="8" spans="1:27" x14ac:dyDescent="0.25">
      <c r="A8" s="45" t="s">
        <v>84</v>
      </c>
      <c r="C8" s="76">
        <v>273</v>
      </c>
      <c r="E8" s="76">
        <v>260</v>
      </c>
      <c r="G8" s="76">
        <v>304</v>
      </c>
      <c r="I8" s="76">
        <v>239</v>
      </c>
      <c r="K8" s="76">
        <v>192</v>
      </c>
      <c r="M8" s="76">
        <v>212</v>
      </c>
      <c r="O8" s="76">
        <v>229</v>
      </c>
      <c r="Q8" s="76">
        <v>201</v>
      </c>
      <c r="S8" s="76">
        <v>213</v>
      </c>
      <c r="U8" s="76">
        <v>241</v>
      </c>
      <c r="W8" s="76">
        <v>196</v>
      </c>
      <c r="Y8" s="76">
        <v>184</v>
      </c>
      <c r="Z8" s="24"/>
      <c r="AA8" s="27">
        <f>C8+E8+G8+I8+K8+M8+O8+Q8+S8+U8+W8+Y8</f>
        <v>2744</v>
      </c>
    </row>
    <row r="9" spans="1:27" ht="13.8" thickBot="1" x14ac:dyDescent="0.3">
      <c r="A9" s="23" t="s">
        <v>35</v>
      </c>
      <c r="B9" s="5"/>
      <c r="C9" s="33">
        <f>SUM(C7:C8)</f>
        <v>3464.09</v>
      </c>
      <c r="D9" s="5"/>
      <c r="E9" s="33">
        <f>SUM(E7:E8)</f>
        <v>3368.58</v>
      </c>
      <c r="F9" s="5"/>
      <c r="G9" s="33">
        <f>SUM(G7:G8)</f>
        <v>3569.82</v>
      </c>
      <c r="H9" s="5"/>
      <c r="I9" s="33">
        <f>SUM(I7:I8)</f>
        <v>2884.67</v>
      </c>
      <c r="J9" s="5"/>
      <c r="K9" s="33">
        <f>SUM(K7:K8)</f>
        <v>2202.58</v>
      </c>
      <c r="L9" s="5"/>
      <c r="M9" s="33">
        <f>SUM(M7:M8)</f>
        <v>2566.06</v>
      </c>
      <c r="N9" s="5"/>
      <c r="O9" s="33">
        <f>SUM(O7:O8)</f>
        <v>2821.5</v>
      </c>
      <c r="P9" s="5"/>
      <c r="Q9" s="33">
        <f>SUM(Q7:Q8)</f>
        <v>2481.5500000000002</v>
      </c>
      <c r="R9" s="5"/>
      <c r="S9" s="33">
        <f>SUM(S7:S8)</f>
        <v>2542.08</v>
      </c>
      <c r="T9" s="5"/>
      <c r="U9" s="33">
        <f>SUM(U7:U8)</f>
        <v>3036.34</v>
      </c>
      <c r="V9" s="5"/>
      <c r="W9" s="33">
        <f>SUM(W7:W8)</f>
        <v>2443.59</v>
      </c>
      <c r="X9" s="5"/>
      <c r="Y9" s="33">
        <f>SUM(Y7:Y8)</f>
        <v>2242.2600000000002</v>
      </c>
      <c r="Z9" s="25"/>
      <c r="AA9" s="31">
        <f>SUM(AA7:AA8)</f>
        <v>33623.120000000003</v>
      </c>
    </row>
    <row r="10" spans="1:27" ht="13.8" thickTop="1" x14ac:dyDescent="0.25">
      <c r="Z10" s="24"/>
      <c r="AA10" s="24"/>
    </row>
    <row r="11" spans="1:27" x14ac:dyDescent="0.25">
      <c r="A11" s="23" t="s">
        <v>57</v>
      </c>
      <c r="Z11" s="24"/>
      <c r="AA11" s="24"/>
    </row>
    <row r="12" spans="1:27" x14ac:dyDescent="0.25">
      <c r="A12" s="20" t="s">
        <v>75</v>
      </c>
      <c r="B12" s="78">
        <v>132</v>
      </c>
      <c r="C12" s="78">
        <v>3234.83</v>
      </c>
      <c r="D12" s="78">
        <v>113</v>
      </c>
      <c r="E12" s="78">
        <v>2537.13</v>
      </c>
      <c r="F12" s="78">
        <v>130</v>
      </c>
      <c r="G12" s="78">
        <v>2824.26</v>
      </c>
      <c r="H12" s="78">
        <v>106</v>
      </c>
      <c r="I12" s="78">
        <v>2572.8000000000002</v>
      </c>
      <c r="J12" s="78">
        <v>93</v>
      </c>
      <c r="K12" s="78">
        <v>2113.69</v>
      </c>
      <c r="L12" s="78">
        <v>100</v>
      </c>
      <c r="M12" s="78">
        <v>2071.48</v>
      </c>
      <c r="N12" s="78">
        <v>97</v>
      </c>
      <c r="O12" s="78">
        <v>2648.43</v>
      </c>
      <c r="P12" s="78">
        <v>106</v>
      </c>
      <c r="Q12" s="78">
        <v>2624.64</v>
      </c>
      <c r="R12" s="78">
        <v>101</v>
      </c>
      <c r="S12" s="78">
        <v>2184.9299999999998</v>
      </c>
      <c r="T12" s="78">
        <v>108</v>
      </c>
      <c r="U12" s="78">
        <v>2655.49</v>
      </c>
      <c r="V12" s="78">
        <v>100</v>
      </c>
      <c r="W12" s="78">
        <v>2272.4899999999998</v>
      </c>
      <c r="X12" s="78">
        <v>91</v>
      </c>
      <c r="Y12" s="78">
        <v>2266.2800000000002</v>
      </c>
      <c r="Z12" s="26">
        <f t="shared" ref="Z12:AA15" si="0">B12+D12+F12+H12+J12+L12+N12+P12+R12+T12+V12+X12</f>
        <v>1277</v>
      </c>
      <c r="AA12" s="26">
        <f t="shared" si="0"/>
        <v>30006.449999999997</v>
      </c>
    </row>
    <row r="13" spans="1:27" x14ac:dyDescent="0.25">
      <c r="A13" s="20" t="s">
        <v>76</v>
      </c>
      <c r="B13" s="78">
        <v>9</v>
      </c>
      <c r="C13" s="78">
        <v>239.26</v>
      </c>
      <c r="D13" s="78">
        <v>1</v>
      </c>
      <c r="E13" s="78">
        <v>12.42</v>
      </c>
      <c r="F13" s="78">
        <v>1</v>
      </c>
      <c r="G13" s="78">
        <v>14</v>
      </c>
      <c r="H13" s="78">
        <v>1</v>
      </c>
      <c r="I13" s="78">
        <v>6.66</v>
      </c>
      <c r="J13" s="78"/>
      <c r="K13" s="78"/>
      <c r="L13" s="78">
        <v>3</v>
      </c>
      <c r="M13" s="78">
        <v>202.7</v>
      </c>
      <c r="N13" s="78">
        <v>2</v>
      </c>
      <c r="O13" s="78">
        <v>372.8</v>
      </c>
      <c r="P13" s="78">
        <v>1</v>
      </c>
      <c r="Q13" s="78">
        <v>16</v>
      </c>
      <c r="R13" s="78">
        <v>5</v>
      </c>
      <c r="S13" s="78">
        <v>129.59</v>
      </c>
      <c r="T13" s="78">
        <v>1</v>
      </c>
      <c r="U13" s="78">
        <v>130.76</v>
      </c>
      <c r="V13" s="78">
        <v>3</v>
      </c>
      <c r="W13" s="78">
        <v>292.85000000000002</v>
      </c>
      <c r="X13" s="78">
        <v>3</v>
      </c>
      <c r="Y13" s="78">
        <v>39.28</v>
      </c>
      <c r="Z13" s="26">
        <f t="shared" si="0"/>
        <v>30</v>
      </c>
      <c r="AA13" s="26">
        <f t="shared" si="0"/>
        <v>1456.32</v>
      </c>
    </row>
    <row r="14" spans="1:27" x14ac:dyDescent="0.25">
      <c r="A14" s="45" t="s">
        <v>77</v>
      </c>
      <c r="B14" s="78">
        <v>32</v>
      </c>
      <c r="C14" s="78">
        <v>2491.6</v>
      </c>
      <c r="D14" s="78">
        <v>17</v>
      </c>
      <c r="E14" s="78">
        <v>1712</v>
      </c>
      <c r="F14" s="78">
        <v>18</v>
      </c>
      <c r="G14" s="78">
        <v>1918</v>
      </c>
      <c r="H14" s="78">
        <v>16</v>
      </c>
      <c r="I14" s="78">
        <v>1673</v>
      </c>
      <c r="J14" s="78">
        <v>6</v>
      </c>
      <c r="K14" s="78">
        <v>992</v>
      </c>
      <c r="L14" s="78">
        <v>10</v>
      </c>
      <c r="M14" s="78">
        <v>811.6</v>
      </c>
      <c r="N14" s="78">
        <v>17</v>
      </c>
      <c r="O14" s="78">
        <v>1358</v>
      </c>
      <c r="P14" s="78">
        <v>24</v>
      </c>
      <c r="Q14" s="78">
        <v>1810</v>
      </c>
      <c r="R14" s="78">
        <v>10</v>
      </c>
      <c r="S14" s="78">
        <v>1033</v>
      </c>
      <c r="T14" s="78">
        <v>9</v>
      </c>
      <c r="U14" s="78">
        <v>1152</v>
      </c>
      <c r="V14" s="78">
        <v>16</v>
      </c>
      <c r="W14" s="78">
        <v>1304</v>
      </c>
      <c r="X14" s="78">
        <v>16</v>
      </c>
      <c r="Y14" s="78">
        <v>1432</v>
      </c>
      <c r="Z14" s="26">
        <f t="shared" si="0"/>
        <v>191</v>
      </c>
      <c r="AA14" s="26">
        <f t="shared" si="0"/>
        <v>17687.2</v>
      </c>
    </row>
    <row r="15" spans="1:27" s="19" customFormat="1" x14ac:dyDescent="0.25">
      <c r="A15" s="45" t="s">
        <v>78</v>
      </c>
      <c r="B15" s="79">
        <v>3</v>
      </c>
      <c r="C15" s="79">
        <v>0</v>
      </c>
      <c r="D15" s="79"/>
      <c r="E15" s="79"/>
      <c r="F15" s="79">
        <v>3</v>
      </c>
      <c r="G15" s="79">
        <v>49</v>
      </c>
      <c r="H15" s="79"/>
      <c r="I15" s="79"/>
      <c r="J15" s="79"/>
      <c r="K15" s="79"/>
      <c r="L15" s="79"/>
      <c r="M15" s="79"/>
      <c r="N15" s="79"/>
      <c r="O15" s="79"/>
      <c r="P15" s="79">
        <v>1</v>
      </c>
      <c r="Q15" s="79">
        <v>120</v>
      </c>
      <c r="R15" s="79"/>
      <c r="S15" s="79"/>
      <c r="T15" s="79">
        <v>3</v>
      </c>
      <c r="U15" s="79">
        <v>224</v>
      </c>
      <c r="V15" s="79"/>
      <c r="W15" s="79"/>
      <c r="X15" s="79"/>
      <c r="Y15" s="79"/>
      <c r="Z15" s="26">
        <f t="shared" si="0"/>
        <v>10</v>
      </c>
      <c r="AA15" s="26">
        <f t="shared" si="0"/>
        <v>393</v>
      </c>
    </row>
    <row r="16" spans="1:27" ht="13.8" thickBot="1" x14ac:dyDescent="0.3">
      <c r="A16" s="103" t="s">
        <v>72</v>
      </c>
      <c r="B16" s="17">
        <f t="shared" ref="B16:AA16" si="1">SUM(B12:B15)</f>
        <v>176</v>
      </c>
      <c r="C16" s="33">
        <f t="shared" si="1"/>
        <v>5965.6900000000005</v>
      </c>
      <c r="D16" s="17">
        <f t="shared" si="1"/>
        <v>131</v>
      </c>
      <c r="E16" s="33">
        <f t="shared" si="1"/>
        <v>4261.55</v>
      </c>
      <c r="F16" s="17">
        <f t="shared" si="1"/>
        <v>152</v>
      </c>
      <c r="G16" s="33">
        <f t="shared" si="1"/>
        <v>4805.26</v>
      </c>
      <c r="H16" s="17">
        <f t="shared" si="1"/>
        <v>123</v>
      </c>
      <c r="I16" s="33">
        <f t="shared" si="1"/>
        <v>4252.46</v>
      </c>
      <c r="J16" s="17">
        <f t="shared" si="1"/>
        <v>99</v>
      </c>
      <c r="K16" s="33">
        <f t="shared" si="1"/>
        <v>3105.69</v>
      </c>
      <c r="L16" s="17">
        <f t="shared" si="1"/>
        <v>113</v>
      </c>
      <c r="M16" s="33">
        <f t="shared" si="1"/>
        <v>3085.7799999999997</v>
      </c>
      <c r="N16" s="17">
        <f t="shared" si="1"/>
        <v>116</v>
      </c>
      <c r="O16" s="33">
        <f t="shared" si="1"/>
        <v>4379.2299999999996</v>
      </c>
      <c r="P16" s="17">
        <f t="shared" si="1"/>
        <v>132</v>
      </c>
      <c r="Q16" s="33">
        <f t="shared" si="1"/>
        <v>4570.6399999999994</v>
      </c>
      <c r="R16" s="17">
        <f t="shared" si="1"/>
        <v>116</v>
      </c>
      <c r="S16" s="33">
        <f t="shared" si="1"/>
        <v>3347.52</v>
      </c>
      <c r="T16" s="17">
        <f t="shared" si="1"/>
        <v>121</v>
      </c>
      <c r="U16" s="33">
        <f t="shared" si="1"/>
        <v>4162.25</v>
      </c>
      <c r="V16" s="17">
        <f t="shared" si="1"/>
        <v>119</v>
      </c>
      <c r="W16" s="33">
        <f t="shared" si="1"/>
        <v>3869.3399999999997</v>
      </c>
      <c r="X16" s="17">
        <f t="shared" si="1"/>
        <v>110</v>
      </c>
      <c r="Y16" s="33">
        <f t="shared" si="1"/>
        <v>3737.5600000000004</v>
      </c>
      <c r="Z16" s="28">
        <f t="shared" si="1"/>
        <v>1508</v>
      </c>
      <c r="AA16" s="29">
        <f t="shared" si="1"/>
        <v>49542.97</v>
      </c>
    </row>
    <row r="17" spans="1:29" ht="13.8" thickTop="1" x14ac:dyDescent="0.25">
      <c r="Z17" s="24"/>
      <c r="AA17" s="24"/>
    </row>
    <row r="18" spans="1:29" x14ac:dyDescent="0.25">
      <c r="A18" s="23" t="s">
        <v>91</v>
      </c>
      <c r="Z18" s="24"/>
      <c r="AA18" s="24"/>
    </row>
    <row r="19" spans="1:29" x14ac:dyDescent="0.25">
      <c r="A19" s="45" t="s">
        <v>79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26">
        <f t="shared" ref="Z19:AA24" si="2">B19+D19+F19+H19+J19+L19+N19+P19+R19+T19+V19+X19</f>
        <v>0</v>
      </c>
      <c r="AA19" s="26">
        <f t="shared" si="2"/>
        <v>0</v>
      </c>
    </row>
    <row r="20" spans="1:29" x14ac:dyDescent="0.25">
      <c r="A20" s="45" t="s">
        <v>80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6">
        <f t="shared" si="2"/>
        <v>0</v>
      </c>
      <c r="AA20" s="26">
        <f t="shared" si="2"/>
        <v>0</v>
      </c>
    </row>
    <row r="21" spans="1:29" x14ac:dyDescent="0.25">
      <c r="A21" s="45" t="s">
        <v>81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26">
        <f t="shared" si="2"/>
        <v>0</v>
      </c>
      <c r="AA21" s="26">
        <f t="shared" si="2"/>
        <v>0</v>
      </c>
      <c r="AC21" s="1"/>
    </row>
    <row r="22" spans="1:29" x14ac:dyDescent="0.25">
      <c r="A22" s="45" t="s">
        <v>82</v>
      </c>
      <c r="B22" s="80">
        <v>9</v>
      </c>
      <c r="C22" s="80">
        <v>3237.59</v>
      </c>
      <c r="D22" s="80">
        <v>14</v>
      </c>
      <c r="E22" s="80">
        <v>8764.7900000000009</v>
      </c>
      <c r="F22" s="80">
        <v>10</v>
      </c>
      <c r="G22" s="80">
        <v>3453.29</v>
      </c>
      <c r="H22" s="80">
        <v>9</v>
      </c>
      <c r="I22" s="80">
        <v>3613.09</v>
      </c>
      <c r="J22" s="80">
        <v>9</v>
      </c>
      <c r="K22" s="80">
        <v>4819.74</v>
      </c>
      <c r="L22" s="80">
        <v>7</v>
      </c>
      <c r="M22" s="80">
        <v>4463.45</v>
      </c>
      <c r="N22" s="80">
        <v>10</v>
      </c>
      <c r="O22" s="80">
        <v>5630.9</v>
      </c>
      <c r="P22" s="80">
        <v>8</v>
      </c>
      <c r="Q22" s="80">
        <v>3039.66</v>
      </c>
      <c r="R22" s="80">
        <v>3</v>
      </c>
      <c r="S22" s="80">
        <v>837.37</v>
      </c>
      <c r="T22" s="80">
        <v>6</v>
      </c>
      <c r="U22" s="80">
        <v>3137.42</v>
      </c>
      <c r="V22" s="80">
        <v>8</v>
      </c>
      <c r="W22" s="80">
        <v>3366</v>
      </c>
      <c r="X22" s="80">
        <v>6</v>
      </c>
      <c r="Y22" s="80">
        <v>3502.9</v>
      </c>
      <c r="Z22" s="26">
        <f t="shared" si="2"/>
        <v>99</v>
      </c>
      <c r="AA22" s="26">
        <f t="shared" si="2"/>
        <v>47866.2</v>
      </c>
    </row>
    <row r="23" spans="1:29" x14ac:dyDescent="0.25">
      <c r="A23" s="45" t="s">
        <v>83</v>
      </c>
      <c r="B23" s="80">
        <v>5</v>
      </c>
      <c r="C23" s="80">
        <v>1960.99</v>
      </c>
      <c r="D23" s="80">
        <v>5</v>
      </c>
      <c r="E23" s="80">
        <v>1815.82</v>
      </c>
      <c r="F23" s="80">
        <v>1</v>
      </c>
      <c r="G23" s="80">
        <v>502.7</v>
      </c>
      <c r="H23" s="80">
        <v>3</v>
      </c>
      <c r="I23" s="80">
        <v>1061.8800000000001</v>
      </c>
      <c r="J23" s="80">
        <v>2</v>
      </c>
      <c r="K23" s="80">
        <v>1113</v>
      </c>
      <c r="L23" s="80">
        <v>7</v>
      </c>
      <c r="M23" s="80">
        <v>3108.24</v>
      </c>
      <c r="N23" s="80">
        <v>7</v>
      </c>
      <c r="O23" s="80">
        <v>2050.8000000000002</v>
      </c>
      <c r="P23" s="80">
        <v>6</v>
      </c>
      <c r="Q23" s="80">
        <v>1530.24</v>
      </c>
      <c r="R23" s="80">
        <v>9</v>
      </c>
      <c r="S23" s="80">
        <v>1864.69</v>
      </c>
      <c r="T23" s="80">
        <v>20</v>
      </c>
      <c r="U23" s="80">
        <v>8833.36</v>
      </c>
      <c r="V23" s="80">
        <v>6</v>
      </c>
      <c r="W23" s="80">
        <v>1085.8</v>
      </c>
      <c r="X23" s="80">
        <v>6</v>
      </c>
      <c r="Y23" s="80">
        <v>2087.6999999999998</v>
      </c>
      <c r="Z23" s="26">
        <f t="shared" si="2"/>
        <v>77</v>
      </c>
      <c r="AA23" s="26">
        <f t="shared" si="2"/>
        <v>27015.22</v>
      </c>
    </row>
    <row r="24" spans="1:29" x14ac:dyDescent="0.25">
      <c r="A24" s="45" t="s">
        <v>66</v>
      </c>
      <c r="B24" s="79"/>
      <c r="C24" s="79"/>
      <c r="D24" s="79">
        <v>1</v>
      </c>
      <c r="E24" s="79">
        <v>642.02</v>
      </c>
      <c r="F24" s="79">
        <v>2</v>
      </c>
      <c r="G24" s="79">
        <v>202.42</v>
      </c>
      <c r="H24" s="79">
        <v>1</v>
      </c>
      <c r="I24" s="79">
        <v>95.83</v>
      </c>
      <c r="J24" s="78">
        <v>1</v>
      </c>
      <c r="K24" s="78">
        <v>95.83</v>
      </c>
      <c r="L24" s="78"/>
      <c r="M24" s="78"/>
      <c r="N24" s="78">
        <v>2</v>
      </c>
      <c r="O24" s="78">
        <v>147.66</v>
      </c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26">
        <f t="shared" si="2"/>
        <v>7</v>
      </c>
      <c r="AA24" s="26">
        <f t="shared" si="2"/>
        <v>1183.76</v>
      </c>
    </row>
    <row r="25" spans="1:29" ht="13.8" thickBot="1" x14ac:dyDescent="0.3">
      <c r="A25" s="23" t="s">
        <v>85</v>
      </c>
      <c r="B25" s="17">
        <f t="shared" ref="B25:AA25" si="3">SUM(B19:B24)</f>
        <v>14</v>
      </c>
      <c r="C25" s="33">
        <f t="shared" si="3"/>
        <v>5198.58</v>
      </c>
      <c r="D25" s="17">
        <f t="shared" si="3"/>
        <v>20</v>
      </c>
      <c r="E25" s="33">
        <f t="shared" si="3"/>
        <v>11222.630000000001</v>
      </c>
      <c r="F25" s="17">
        <f t="shared" si="3"/>
        <v>13</v>
      </c>
      <c r="G25" s="33">
        <f t="shared" si="3"/>
        <v>4158.41</v>
      </c>
      <c r="H25" s="17">
        <f t="shared" si="3"/>
        <v>13</v>
      </c>
      <c r="I25" s="33">
        <f t="shared" si="3"/>
        <v>4770.8</v>
      </c>
      <c r="J25" s="36">
        <f t="shared" si="3"/>
        <v>12</v>
      </c>
      <c r="K25" s="43">
        <f t="shared" si="3"/>
        <v>6028.57</v>
      </c>
      <c r="L25" s="36">
        <f t="shared" si="3"/>
        <v>14</v>
      </c>
      <c r="M25" s="43">
        <f t="shared" si="3"/>
        <v>7571.69</v>
      </c>
      <c r="N25" s="36">
        <f t="shared" si="3"/>
        <v>19</v>
      </c>
      <c r="O25" s="43">
        <f t="shared" si="3"/>
        <v>7829.36</v>
      </c>
      <c r="P25" s="36">
        <f t="shared" si="3"/>
        <v>14</v>
      </c>
      <c r="Q25" s="43">
        <f t="shared" si="3"/>
        <v>4569.8999999999996</v>
      </c>
      <c r="R25" s="36">
        <f t="shared" si="3"/>
        <v>12</v>
      </c>
      <c r="S25" s="43">
        <f>SUM(S19:S24)</f>
        <v>2702.06</v>
      </c>
      <c r="T25" s="36">
        <f t="shared" si="3"/>
        <v>26</v>
      </c>
      <c r="U25" s="43">
        <f t="shared" si="3"/>
        <v>11970.78</v>
      </c>
      <c r="V25" s="36">
        <f t="shared" si="3"/>
        <v>14</v>
      </c>
      <c r="W25" s="43">
        <f t="shared" si="3"/>
        <v>4451.8</v>
      </c>
      <c r="X25" s="36">
        <f t="shared" si="3"/>
        <v>12</v>
      </c>
      <c r="Y25" s="43">
        <f t="shared" si="3"/>
        <v>5590.6</v>
      </c>
      <c r="Z25" s="28">
        <f t="shared" si="3"/>
        <v>183</v>
      </c>
      <c r="AA25" s="29">
        <f t="shared" si="3"/>
        <v>76065.179999999993</v>
      </c>
    </row>
    <row r="26" spans="1:29" ht="13.8" thickTop="1" x14ac:dyDescent="0.25">
      <c r="A26" s="23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/>
      <c r="AA26" s="30"/>
    </row>
    <row r="27" spans="1:29" x14ac:dyDescent="0.25">
      <c r="A27" s="138" t="s">
        <v>92</v>
      </c>
      <c r="B27" s="35">
        <f t="shared" ref="B27:AA27" si="4">B16+B25</f>
        <v>190</v>
      </c>
      <c r="C27" s="44">
        <f t="shared" si="4"/>
        <v>11164.27</v>
      </c>
      <c r="D27" s="35">
        <f t="shared" si="4"/>
        <v>151</v>
      </c>
      <c r="E27" s="44">
        <f t="shared" si="4"/>
        <v>15484.18</v>
      </c>
      <c r="F27" s="35">
        <f t="shared" si="4"/>
        <v>165</v>
      </c>
      <c r="G27" s="44">
        <f t="shared" si="4"/>
        <v>8963.67</v>
      </c>
      <c r="H27" s="35">
        <f t="shared" si="4"/>
        <v>136</v>
      </c>
      <c r="I27" s="44">
        <f t="shared" si="4"/>
        <v>9023.26</v>
      </c>
      <c r="J27" s="35">
        <f t="shared" si="4"/>
        <v>111</v>
      </c>
      <c r="K27" s="44">
        <f t="shared" si="4"/>
        <v>9134.26</v>
      </c>
      <c r="L27" s="35">
        <f t="shared" si="4"/>
        <v>127</v>
      </c>
      <c r="M27" s="44">
        <f t="shared" si="4"/>
        <v>10657.47</v>
      </c>
      <c r="N27" s="35">
        <f t="shared" si="4"/>
        <v>135</v>
      </c>
      <c r="O27" s="44">
        <f t="shared" si="4"/>
        <v>12208.59</v>
      </c>
      <c r="P27" s="35">
        <f t="shared" si="4"/>
        <v>146</v>
      </c>
      <c r="Q27" s="44">
        <f t="shared" si="4"/>
        <v>9140.5399999999991</v>
      </c>
      <c r="R27" s="35">
        <f t="shared" si="4"/>
        <v>128</v>
      </c>
      <c r="S27" s="44">
        <f t="shared" si="4"/>
        <v>6049.58</v>
      </c>
      <c r="T27" s="35">
        <f t="shared" si="4"/>
        <v>147</v>
      </c>
      <c r="U27" s="44">
        <f t="shared" si="4"/>
        <v>16133.03</v>
      </c>
      <c r="V27" s="35">
        <f t="shared" si="4"/>
        <v>133</v>
      </c>
      <c r="W27" s="44">
        <f t="shared" si="4"/>
        <v>8321.14</v>
      </c>
      <c r="X27" s="35">
        <f t="shared" si="4"/>
        <v>122</v>
      </c>
      <c r="Y27" s="44">
        <f t="shared" si="4"/>
        <v>9328.16</v>
      </c>
      <c r="Z27" s="63">
        <f t="shared" si="4"/>
        <v>1691</v>
      </c>
      <c r="AA27" s="64">
        <f t="shared" si="4"/>
        <v>125608.15</v>
      </c>
    </row>
    <row r="28" spans="1:29" x14ac:dyDescent="0.25">
      <c r="A28" s="23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4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63"/>
      <c r="AA28" s="64"/>
    </row>
    <row r="29" spans="1:29" x14ac:dyDescent="0.25">
      <c r="A29" s="23" t="s">
        <v>58</v>
      </c>
      <c r="B29" s="34"/>
      <c r="C29" s="77">
        <v>108605.59</v>
      </c>
      <c r="D29" s="34"/>
      <c r="E29" s="77">
        <v>92750.33</v>
      </c>
      <c r="F29" s="34"/>
      <c r="G29" s="77">
        <v>101888.72</v>
      </c>
      <c r="H29" s="34"/>
      <c r="I29" s="77">
        <v>85281.279999999999</v>
      </c>
      <c r="J29" s="34"/>
      <c r="K29" s="77">
        <v>69880.320000000007</v>
      </c>
      <c r="L29" s="34"/>
      <c r="M29" s="77">
        <v>76651.64</v>
      </c>
      <c r="N29" s="34"/>
      <c r="O29" s="77">
        <v>71433.710000000006</v>
      </c>
      <c r="P29" s="34"/>
      <c r="Q29" s="77">
        <v>73914.22</v>
      </c>
      <c r="R29" s="34"/>
      <c r="S29" s="77">
        <v>76905.53</v>
      </c>
      <c r="T29" s="34"/>
      <c r="U29" s="77">
        <v>84994.6</v>
      </c>
      <c r="V29" s="34"/>
      <c r="W29" s="77">
        <v>70655.06</v>
      </c>
      <c r="X29" s="34"/>
      <c r="Y29" s="77">
        <v>69852.320000000007</v>
      </c>
      <c r="Z29" s="54"/>
      <c r="AA29" s="32">
        <f>C29+E29+G29+I29+K29+M29+O29+Q29+S29+U29+W29+Y29</f>
        <v>982813.32000000007</v>
      </c>
      <c r="AC29" s="56"/>
    </row>
    <row r="30" spans="1:29" s="9" customFormat="1" ht="12.75" customHeight="1" thickBot="1" x14ac:dyDescent="0.3">
      <c r="A30" s="45" t="s">
        <v>59</v>
      </c>
      <c r="B30" s="18"/>
      <c r="C30" s="57">
        <f>C27/C29</f>
        <v>0.10279645826701923</v>
      </c>
      <c r="D30" s="18"/>
      <c r="E30" s="57">
        <f>E27/E29</f>
        <v>0.16694474294592807</v>
      </c>
      <c r="F30" s="18"/>
      <c r="G30" s="57">
        <f>G27/G29</f>
        <v>8.7975096752614029E-2</v>
      </c>
      <c r="H30" s="18"/>
      <c r="I30" s="57">
        <f>I27/I29</f>
        <v>0.10580586970552038</v>
      </c>
      <c r="J30" s="18"/>
      <c r="K30" s="57">
        <f>K27/K29</f>
        <v>0.13071291030149831</v>
      </c>
      <c r="L30" s="18"/>
      <c r="M30" s="57">
        <f>M27/M29</f>
        <v>0.1390377296558821</v>
      </c>
      <c r="N30" s="18"/>
      <c r="O30" s="57">
        <f>O27/O29</f>
        <v>0.17090796488100646</v>
      </c>
      <c r="P30" s="18"/>
      <c r="Q30" s="57">
        <f>Q27/Q29</f>
        <v>0.12366416096929655</v>
      </c>
      <c r="R30" s="18"/>
      <c r="S30" s="57">
        <f>S27/S29</f>
        <v>7.8662483699156613E-2</v>
      </c>
      <c r="T30" s="18"/>
      <c r="U30" s="57">
        <f>U27/U29</f>
        <v>0.18981241161203183</v>
      </c>
      <c r="V30" s="18"/>
      <c r="W30" s="57">
        <f>W27/W29</f>
        <v>0.1177713245166022</v>
      </c>
      <c r="X30" s="18"/>
      <c r="Y30" s="57">
        <f>Y27/Y29</f>
        <v>0.13354116226919877</v>
      </c>
      <c r="Z30" s="65"/>
      <c r="AA30" s="66">
        <f>AA27/AA29</f>
        <v>0.12780468827996755</v>
      </c>
    </row>
    <row r="31" spans="1:29" s="9" customFormat="1" ht="13.5" customHeight="1" thickTop="1" x14ac:dyDescent="0.25">
      <c r="A31" s="21"/>
      <c r="B31" s="2"/>
      <c r="C31" s="8"/>
      <c r="D31" s="2"/>
      <c r="E31" s="8"/>
      <c r="F31" s="2"/>
      <c r="G31" s="8"/>
      <c r="H31" s="2"/>
      <c r="I31" s="8"/>
      <c r="J31" s="2"/>
      <c r="K31" s="8"/>
      <c r="L31" s="2"/>
      <c r="M31" s="8"/>
      <c r="N31" s="2"/>
      <c r="O31" s="8"/>
      <c r="P31" s="2"/>
      <c r="Q31" s="8"/>
      <c r="R31" s="2"/>
      <c r="S31" s="8"/>
      <c r="T31" s="2"/>
      <c r="U31" s="8"/>
      <c r="V31" s="2"/>
      <c r="W31" s="8"/>
      <c r="X31" s="2"/>
      <c r="Y31" s="8"/>
      <c r="Z31" s="24"/>
      <c r="AA31" s="67"/>
    </row>
    <row r="32" spans="1:29" ht="12.75" customHeight="1" x14ac:dyDescent="0.25">
      <c r="A32" s="23" t="s">
        <v>56</v>
      </c>
      <c r="Z32" s="24"/>
      <c r="AA32" s="24"/>
    </row>
    <row r="33" spans="1:31" s="19" customFormat="1" x14ac:dyDescent="0.25">
      <c r="A33" s="45" t="s">
        <v>87</v>
      </c>
      <c r="B33" s="80">
        <v>91</v>
      </c>
      <c r="C33" s="80">
        <v>4511.04</v>
      </c>
      <c r="D33" s="80">
        <v>88</v>
      </c>
      <c r="E33" s="80">
        <v>4413.5600000000004</v>
      </c>
      <c r="F33" s="80">
        <v>143</v>
      </c>
      <c r="G33" s="80">
        <v>4715.01</v>
      </c>
      <c r="H33" s="80">
        <v>130</v>
      </c>
      <c r="I33" s="80">
        <v>4035.5</v>
      </c>
      <c r="J33" s="80">
        <v>128</v>
      </c>
      <c r="K33" s="80">
        <v>4616.4799999999996</v>
      </c>
      <c r="L33" s="80">
        <v>83</v>
      </c>
      <c r="M33" s="80">
        <v>2835.01</v>
      </c>
      <c r="N33" s="80">
        <v>91</v>
      </c>
      <c r="O33" s="81">
        <v>3366.34</v>
      </c>
      <c r="P33" s="80">
        <v>103</v>
      </c>
      <c r="Q33" s="81">
        <v>2942.62</v>
      </c>
      <c r="R33" s="80">
        <v>87</v>
      </c>
      <c r="S33" s="81">
        <v>1716.48</v>
      </c>
      <c r="T33" s="80">
        <v>153</v>
      </c>
      <c r="U33" s="81">
        <v>4093.8</v>
      </c>
      <c r="V33" s="80">
        <v>111</v>
      </c>
      <c r="W33" s="81">
        <v>4999.91</v>
      </c>
      <c r="X33" s="80">
        <v>129</v>
      </c>
      <c r="Y33" s="81">
        <v>4938.49</v>
      </c>
      <c r="Z33" s="26">
        <f>B33+D33+F33+H33+J33+L33+N33+P33+R33+T33+V33+X33</f>
        <v>1337</v>
      </c>
      <c r="AA33" s="59">
        <f>C33+E33+G33+I33+K33+M33+O33+Q33+S33+U33+W33+Y33</f>
        <v>47184.24</v>
      </c>
    </row>
    <row r="34" spans="1:31" x14ac:dyDescent="0.25">
      <c r="A34" s="45" t="s">
        <v>86</v>
      </c>
      <c r="B34" s="80">
        <v>59</v>
      </c>
      <c r="C34" s="80">
        <v>5607.82</v>
      </c>
      <c r="D34" s="80">
        <v>55</v>
      </c>
      <c r="E34" s="80">
        <v>3597.12</v>
      </c>
      <c r="F34" s="80">
        <v>95</v>
      </c>
      <c r="G34" s="80">
        <v>4856.7</v>
      </c>
      <c r="H34" s="80">
        <v>89</v>
      </c>
      <c r="I34" s="80">
        <v>1894.47</v>
      </c>
      <c r="J34" s="80">
        <v>49</v>
      </c>
      <c r="K34" s="80">
        <v>1384.68</v>
      </c>
      <c r="L34" s="80">
        <v>54</v>
      </c>
      <c r="M34" s="80">
        <v>946.36</v>
      </c>
      <c r="N34" s="80">
        <v>63</v>
      </c>
      <c r="O34" s="81">
        <v>1419</v>
      </c>
      <c r="P34" s="80">
        <v>90</v>
      </c>
      <c r="Q34" s="81">
        <v>2493.09</v>
      </c>
      <c r="R34" s="80">
        <v>77</v>
      </c>
      <c r="S34" s="81">
        <v>1318.49</v>
      </c>
      <c r="T34" s="80">
        <v>80</v>
      </c>
      <c r="U34" s="81">
        <v>1473.48</v>
      </c>
      <c r="V34" s="80">
        <v>96</v>
      </c>
      <c r="W34" s="81">
        <v>1383.22</v>
      </c>
      <c r="X34" s="80">
        <v>108</v>
      </c>
      <c r="Y34" s="81">
        <v>7062.35</v>
      </c>
      <c r="Z34" s="26">
        <f>B34+D34+F34+H34+J34+L34+N34+P34+R34+T34+V34+X34</f>
        <v>915</v>
      </c>
      <c r="AA34" s="59">
        <f>C34+E34+G34+I34+K34+M34+O34+Q34+S34+U34+W34+Y34</f>
        <v>33436.78</v>
      </c>
    </row>
    <row r="35" spans="1:31" s="15" customFormat="1" ht="13.8" thickBot="1" x14ac:dyDescent="0.3">
      <c r="A35" s="40" t="s">
        <v>88</v>
      </c>
      <c r="B35" s="37">
        <f t="shared" ref="B35:M35" si="5">B33+B34</f>
        <v>150</v>
      </c>
      <c r="C35" s="60">
        <f t="shared" si="5"/>
        <v>10118.86</v>
      </c>
      <c r="D35" s="37">
        <f t="shared" si="5"/>
        <v>143</v>
      </c>
      <c r="E35" s="60">
        <f t="shared" si="5"/>
        <v>8010.68</v>
      </c>
      <c r="F35" s="37">
        <f t="shared" si="5"/>
        <v>238</v>
      </c>
      <c r="G35" s="60">
        <f t="shared" si="5"/>
        <v>9571.7099999999991</v>
      </c>
      <c r="H35" s="37">
        <f t="shared" si="5"/>
        <v>219</v>
      </c>
      <c r="I35" s="60">
        <f t="shared" si="5"/>
        <v>5929.97</v>
      </c>
      <c r="J35" s="37">
        <f t="shared" si="5"/>
        <v>177</v>
      </c>
      <c r="K35" s="60">
        <f t="shared" si="5"/>
        <v>6001.16</v>
      </c>
      <c r="L35" s="37">
        <f t="shared" si="5"/>
        <v>137</v>
      </c>
      <c r="M35" s="60">
        <f t="shared" si="5"/>
        <v>3781.3700000000003</v>
      </c>
      <c r="N35" s="37">
        <f t="shared" ref="N35:AA35" si="6">SUM(N33:N34)</f>
        <v>154</v>
      </c>
      <c r="O35" s="60">
        <f t="shared" si="6"/>
        <v>4785.34</v>
      </c>
      <c r="P35" s="37">
        <f t="shared" si="6"/>
        <v>193</v>
      </c>
      <c r="Q35" s="60">
        <f t="shared" si="6"/>
        <v>5435.71</v>
      </c>
      <c r="R35" s="37">
        <f t="shared" si="6"/>
        <v>164</v>
      </c>
      <c r="S35" s="60">
        <f t="shared" si="6"/>
        <v>3034.9700000000003</v>
      </c>
      <c r="T35" s="37">
        <f t="shared" si="6"/>
        <v>233</v>
      </c>
      <c r="U35" s="60">
        <f t="shared" si="6"/>
        <v>5567.2800000000007</v>
      </c>
      <c r="V35" s="37">
        <f t="shared" si="6"/>
        <v>207</v>
      </c>
      <c r="W35" s="60">
        <f t="shared" si="6"/>
        <v>6383.13</v>
      </c>
      <c r="X35" s="37">
        <f t="shared" si="6"/>
        <v>237</v>
      </c>
      <c r="Y35" s="60">
        <f t="shared" si="6"/>
        <v>12000.84</v>
      </c>
      <c r="Z35" s="28">
        <f t="shared" si="6"/>
        <v>2252</v>
      </c>
      <c r="AA35" s="29">
        <f t="shared" si="6"/>
        <v>80621.01999999999</v>
      </c>
    </row>
    <row r="36" spans="1:31" ht="13.8" thickTop="1" x14ac:dyDescent="0.25">
      <c r="A36" s="1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31" s="40" customFormat="1" ht="26.4" x14ac:dyDescent="0.25">
      <c r="A37" s="99" t="s">
        <v>73</v>
      </c>
      <c r="B37" s="143"/>
      <c r="C37" s="144">
        <f>C16+C25+C35-C9</f>
        <v>17819.04</v>
      </c>
      <c r="D37" s="143"/>
      <c r="E37" s="144">
        <f>E16+E25+E35-E9</f>
        <v>20126.28</v>
      </c>
      <c r="F37" s="144"/>
      <c r="G37" s="144">
        <f>G16+G25+G35-G9</f>
        <v>14965.559999999998</v>
      </c>
      <c r="H37" s="143"/>
      <c r="I37" s="144">
        <f>I16+I25+I35-I9</f>
        <v>12068.56</v>
      </c>
      <c r="J37" s="143"/>
      <c r="K37" s="144">
        <f>K16+K25+K35-K9</f>
        <v>12932.84</v>
      </c>
      <c r="L37" s="143"/>
      <c r="M37" s="144">
        <f>M16+M25+M35-M9</f>
        <v>11872.78</v>
      </c>
      <c r="N37" s="143"/>
      <c r="O37" s="144">
        <f>O16+O25+O35-O9</f>
        <v>14172.43</v>
      </c>
      <c r="P37" s="143"/>
      <c r="Q37" s="144">
        <f>Q16+Q25+Q35-Q9</f>
        <v>12094.7</v>
      </c>
      <c r="R37" s="143"/>
      <c r="S37" s="144">
        <f>S16+S25+S35-S9</f>
        <v>6542.4699999999993</v>
      </c>
      <c r="T37" s="143"/>
      <c r="U37" s="144">
        <f>U16+U25+U35-U9</f>
        <v>18663.97</v>
      </c>
      <c r="V37" s="143"/>
      <c r="W37" s="144">
        <f>W16+W25+W35-W9</f>
        <v>12260.68</v>
      </c>
      <c r="X37" s="143"/>
      <c r="Y37" s="144">
        <f>Y16+Y25+Y35-Y9</f>
        <v>19086.739999999998</v>
      </c>
      <c r="Z37" s="143"/>
      <c r="AA37" s="144">
        <f>AA16+AA25+AA35-AA9</f>
        <v>172606.05</v>
      </c>
      <c r="AE37" s="41"/>
    </row>
    <row r="38" spans="1:31" ht="13.5" customHeight="1" x14ac:dyDescent="0.25">
      <c r="A38" s="10"/>
      <c r="B38" s="9"/>
      <c r="C38" s="9"/>
      <c r="D38" s="9"/>
      <c r="E38" s="9"/>
      <c r="F38" s="9"/>
      <c r="G38" s="9"/>
      <c r="H38" s="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31" ht="23.4" x14ac:dyDescent="0.25">
      <c r="A39" s="139" t="s">
        <v>94</v>
      </c>
    </row>
    <row r="40" spans="1:31" ht="24" x14ac:dyDescent="0.25">
      <c r="A40" s="140" t="s">
        <v>95</v>
      </c>
    </row>
  </sheetData>
  <mergeCells count="13">
    <mergeCell ref="Z3:AA3"/>
    <mergeCell ref="R3:S3"/>
    <mergeCell ref="T3:U3"/>
    <mergeCell ref="V3:W3"/>
    <mergeCell ref="X3:Y3"/>
    <mergeCell ref="L3:M3"/>
    <mergeCell ref="N3:O3"/>
    <mergeCell ref="P3:Q3"/>
    <mergeCell ref="B3:C3"/>
    <mergeCell ref="D3:E3"/>
    <mergeCell ref="F3:G3"/>
    <mergeCell ref="H3:I3"/>
    <mergeCell ref="J3:K3"/>
  </mergeCells>
  <phoneticPr fontId="4" type="noConversion"/>
  <pageMargins left="0.18" right="0.2" top="0.51" bottom="0.86" header="0.5" footer="0.5"/>
  <pageSetup scale="56" orientation="landscape" r:id="rId1"/>
  <headerFooter alignWithMargins="0">
    <oddFooter>&amp;L&amp;8&amp;Z&amp;F&amp;R&amp;8Prepared by Danielle Meier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E40"/>
  <sheetViews>
    <sheetView zoomScaleNormal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50.33203125" customWidth="1"/>
    <col min="2" max="2" width="5.88671875" style="1" customWidth="1"/>
    <col min="3" max="3" width="9.6640625" style="1" customWidth="1"/>
    <col min="4" max="4" width="5.88671875" style="1" customWidth="1"/>
    <col min="5" max="5" width="9.6640625" style="1" customWidth="1"/>
    <col min="6" max="6" width="5.88671875" style="1" customWidth="1"/>
    <col min="7" max="7" width="9.6640625" style="1" customWidth="1"/>
    <col min="8" max="8" width="6.33203125" style="1" customWidth="1"/>
    <col min="9" max="9" width="8.109375" style="1" customWidth="1"/>
    <col min="10" max="10" width="6.33203125" style="1" customWidth="1"/>
    <col min="11" max="11" width="8.109375" style="1" customWidth="1"/>
    <col min="12" max="12" width="6.33203125" style="1" customWidth="1"/>
    <col min="13" max="13" width="8.109375" style="1" customWidth="1"/>
    <col min="14" max="14" width="6.33203125" style="1" customWidth="1"/>
    <col min="15" max="15" width="8.109375" style="1" customWidth="1"/>
    <col min="16" max="16" width="6.33203125" style="1" customWidth="1"/>
    <col min="17" max="17" width="8.109375" style="1" customWidth="1"/>
    <col min="18" max="18" width="6.33203125" style="1" customWidth="1"/>
    <col min="19" max="19" width="8.109375" style="1" customWidth="1"/>
    <col min="20" max="20" width="6.33203125" style="1" customWidth="1"/>
    <col min="21" max="21" width="8.109375" style="1" customWidth="1"/>
    <col min="22" max="22" width="6.33203125" style="1" customWidth="1"/>
    <col min="23" max="23" width="8.109375" style="1" customWidth="1"/>
    <col min="24" max="24" width="7" style="1" customWidth="1"/>
    <col min="25" max="25" width="8.109375" style="1" customWidth="1"/>
    <col min="26" max="26" width="6.44140625" style="2" customWidth="1"/>
    <col min="27" max="27" width="11.109375" style="2" customWidth="1"/>
    <col min="28" max="194" width="8.88671875" customWidth="1"/>
  </cols>
  <sheetData>
    <row r="1" spans="1:28" x14ac:dyDescent="0.25">
      <c r="A1" t="s">
        <v>67</v>
      </c>
    </row>
    <row r="2" spans="1:28" x14ac:dyDescent="0.25">
      <c r="A2" t="s">
        <v>16</v>
      </c>
    </row>
    <row r="3" spans="1:28" s="19" customFormat="1" x14ac:dyDescent="0.25">
      <c r="B3" s="148" t="s">
        <v>0</v>
      </c>
      <c r="C3" s="148"/>
      <c r="D3" s="148" t="s">
        <v>1</v>
      </c>
      <c r="E3" s="148"/>
      <c r="F3" s="148" t="s">
        <v>2</v>
      </c>
      <c r="G3" s="148"/>
      <c r="H3" s="148" t="s">
        <v>3</v>
      </c>
      <c r="I3" s="148"/>
      <c r="J3" s="148" t="s">
        <v>4</v>
      </c>
      <c r="K3" s="148"/>
      <c r="L3" s="148" t="s">
        <v>5</v>
      </c>
      <c r="M3" s="148"/>
      <c r="N3" s="148" t="s">
        <v>6</v>
      </c>
      <c r="O3" s="148"/>
      <c r="P3" s="148" t="s">
        <v>7</v>
      </c>
      <c r="Q3" s="148"/>
      <c r="R3" s="148" t="s">
        <v>8</v>
      </c>
      <c r="S3" s="148"/>
      <c r="T3" s="148" t="s">
        <v>9</v>
      </c>
      <c r="U3" s="148"/>
      <c r="V3" s="148" t="s">
        <v>10</v>
      </c>
      <c r="W3" s="148"/>
      <c r="X3" s="148" t="s">
        <v>11</v>
      </c>
      <c r="Y3" s="148"/>
      <c r="Z3" s="149" t="s">
        <v>12</v>
      </c>
      <c r="AA3" s="149"/>
    </row>
    <row r="4" spans="1:28" x14ac:dyDescent="0.25">
      <c r="B4" s="70" t="s">
        <v>13</v>
      </c>
      <c r="C4" s="22" t="s">
        <v>14</v>
      </c>
      <c r="D4" s="22" t="s">
        <v>13</v>
      </c>
      <c r="E4" s="22" t="s">
        <v>14</v>
      </c>
      <c r="F4" s="22" t="s">
        <v>13</v>
      </c>
      <c r="G4" s="22" t="s">
        <v>14</v>
      </c>
      <c r="H4" s="22" t="s">
        <v>13</v>
      </c>
      <c r="I4" s="22" t="s">
        <v>14</v>
      </c>
      <c r="J4" s="22" t="s">
        <v>13</v>
      </c>
      <c r="K4" s="22" t="s">
        <v>14</v>
      </c>
      <c r="L4" s="22" t="s">
        <v>13</v>
      </c>
      <c r="M4" s="22" t="s">
        <v>14</v>
      </c>
      <c r="N4" s="22" t="s">
        <v>13</v>
      </c>
      <c r="O4" s="22" t="s">
        <v>14</v>
      </c>
      <c r="P4" s="22" t="s">
        <v>13</v>
      </c>
      <c r="Q4" s="22" t="s">
        <v>14</v>
      </c>
      <c r="R4" s="22" t="s">
        <v>13</v>
      </c>
      <c r="S4" s="22" t="s">
        <v>14</v>
      </c>
      <c r="T4" s="22" t="s">
        <v>13</v>
      </c>
      <c r="U4" s="22" t="s">
        <v>14</v>
      </c>
      <c r="V4" s="22" t="s">
        <v>13</v>
      </c>
      <c r="W4" s="22" t="s">
        <v>14</v>
      </c>
      <c r="X4" s="22" t="s">
        <v>13</v>
      </c>
      <c r="Y4" s="22" t="s">
        <v>14</v>
      </c>
      <c r="Z4" s="38" t="s">
        <v>13</v>
      </c>
      <c r="AA4" s="38" t="s">
        <v>14</v>
      </c>
    </row>
    <row r="5" spans="1:28" x14ac:dyDescent="0.25">
      <c r="A5" s="13" t="s">
        <v>32</v>
      </c>
      <c r="Z5" s="24"/>
      <c r="AA5" s="24"/>
    </row>
    <row r="6" spans="1:28" ht="13.8" thickBot="1" x14ac:dyDescent="0.3">
      <c r="A6" s="21" t="s">
        <v>34</v>
      </c>
      <c r="B6" s="74">
        <v>116</v>
      </c>
      <c r="D6" s="74">
        <v>164</v>
      </c>
      <c r="F6" s="74">
        <v>172</v>
      </c>
      <c r="H6" s="74">
        <v>139</v>
      </c>
      <c r="J6" s="74">
        <v>139</v>
      </c>
      <c r="L6" s="74">
        <v>91</v>
      </c>
      <c r="N6" s="74">
        <v>124</v>
      </c>
      <c r="P6" s="74">
        <v>121</v>
      </c>
      <c r="R6" s="74">
        <v>87</v>
      </c>
      <c r="T6" s="74">
        <v>104</v>
      </c>
      <c r="V6" s="76">
        <v>66</v>
      </c>
      <c r="X6" s="74">
        <v>100</v>
      </c>
      <c r="Z6" s="25">
        <f>B6+D6+F6+H6+J6+L6+N6+P6+R6+T6+V6+X6</f>
        <v>1423</v>
      </c>
      <c r="AA6" s="24"/>
    </row>
    <row r="7" spans="1:28" ht="13.8" thickTop="1" x14ac:dyDescent="0.25">
      <c r="A7" s="100" t="s">
        <v>74</v>
      </c>
      <c r="C7" s="75">
        <v>1214.46</v>
      </c>
      <c r="E7" s="75">
        <v>1700.75</v>
      </c>
      <c r="G7" s="75">
        <v>1642.09</v>
      </c>
      <c r="I7" s="75">
        <v>1325.42</v>
      </c>
      <c r="K7" s="75">
        <v>1272.21</v>
      </c>
      <c r="M7" s="75">
        <v>930.93</v>
      </c>
      <c r="O7" s="75">
        <v>1267.3</v>
      </c>
      <c r="Q7" s="75">
        <v>1349.85</v>
      </c>
      <c r="S7" s="75">
        <v>1054.94</v>
      </c>
      <c r="U7" s="75">
        <v>1064.48</v>
      </c>
      <c r="W7" s="75">
        <v>683.61</v>
      </c>
      <c r="Y7" s="75">
        <v>1064.78</v>
      </c>
      <c r="Z7" s="24"/>
      <c r="AA7" s="26">
        <f>C7+E7+G7+I7+K7+M7+O7+Q7+S7+U7+W7+Y7</f>
        <v>14570.820000000002</v>
      </c>
    </row>
    <row r="8" spans="1:28" x14ac:dyDescent="0.25">
      <c r="A8" s="45" t="s">
        <v>84</v>
      </c>
      <c r="C8" s="76">
        <v>116</v>
      </c>
      <c r="E8" s="76">
        <v>164</v>
      </c>
      <c r="G8" s="76">
        <v>172</v>
      </c>
      <c r="I8" s="76">
        <v>139</v>
      </c>
      <c r="K8" s="76">
        <v>139</v>
      </c>
      <c r="M8" s="76">
        <v>91</v>
      </c>
      <c r="O8" s="76">
        <v>124</v>
      </c>
      <c r="Q8" s="76">
        <v>121</v>
      </c>
      <c r="S8" s="76">
        <v>87</v>
      </c>
      <c r="U8" s="76">
        <v>104</v>
      </c>
      <c r="W8" s="76">
        <v>66</v>
      </c>
      <c r="Y8" s="76">
        <v>100</v>
      </c>
      <c r="Z8" s="24"/>
      <c r="AA8" s="27">
        <f>C8+E8+G8+I8+K8+M8+O8+Q8+S8+U8+W8+Y8</f>
        <v>1423</v>
      </c>
    </row>
    <row r="9" spans="1:28" ht="13.8" thickBot="1" x14ac:dyDescent="0.3">
      <c r="A9" s="23" t="s">
        <v>35</v>
      </c>
      <c r="B9" s="5"/>
      <c r="C9" s="33">
        <f>SUM(C7:C8)</f>
        <v>1330.46</v>
      </c>
      <c r="D9" s="5"/>
      <c r="E9" s="33">
        <f>SUM(E7:E8)</f>
        <v>1864.75</v>
      </c>
      <c r="F9" s="5"/>
      <c r="G9" s="33">
        <f>SUM(G7:G8)</f>
        <v>1814.09</v>
      </c>
      <c r="H9" s="5"/>
      <c r="I9" s="33">
        <f>SUM(I7:I8)</f>
        <v>1464.42</v>
      </c>
      <c r="J9" s="5"/>
      <c r="K9" s="33">
        <f>SUM(K7:K8)</f>
        <v>1411.21</v>
      </c>
      <c r="L9" s="5"/>
      <c r="M9" s="33">
        <f>SUM(M7:M8)</f>
        <v>1021.93</v>
      </c>
      <c r="N9" s="5"/>
      <c r="O9" s="33">
        <f>SUM(O7:O8)</f>
        <v>1391.3</v>
      </c>
      <c r="P9" s="5"/>
      <c r="Q9" s="33">
        <f>SUM(Q7:Q8)</f>
        <v>1470.85</v>
      </c>
      <c r="R9" s="5"/>
      <c r="S9" s="33">
        <f>SUM(S7:S8)</f>
        <v>1141.94</v>
      </c>
      <c r="T9" s="5"/>
      <c r="U9" s="33">
        <f>SUM(U7:U8)</f>
        <v>1168.48</v>
      </c>
      <c r="V9" s="5"/>
      <c r="W9" s="33">
        <f>SUM(W7:W8)</f>
        <v>749.61</v>
      </c>
      <c r="X9" s="5"/>
      <c r="Y9" s="33">
        <f>SUM(Y7:Y8)</f>
        <v>1164.78</v>
      </c>
      <c r="Z9" s="25"/>
      <c r="AA9" s="31">
        <f>SUM(AA7:AA8)</f>
        <v>15993.820000000002</v>
      </c>
    </row>
    <row r="10" spans="1:28" ht="13.8" thickTop="1" x14ac:dyDescent="0.25">
      <c r="Z10" s="24"/>
      <c r="AA10" s="24"/>
    </row>
    <row r="11" spans="1:28" x14ac:dyDescent="0.25">
      <c r="A11" s="23" t="s">
        <v>57</v>
      </c>
      <c r="Z11" s="24"/>
      <c r="AA11" s="24"/>
    </row>
    <row r="12" spans="1:28" x14ac:dyDescent="0.25">
      <c r="A12" s="20" t="s">
        <v>75</v>
      </c>
      <c r="B12" s="78">
        <v>65</v>
      </c>
      <c r="C12" s="78">
        <v>1843.11</v>
      </c>
      <c r="D12" s="78">
        <v>72</v>
      </c>
      <c r="E12" s="78">
        <v>1838.05</v>
      </c>
      <c r="F12" s="78">
        <v>76</v>
      </c>
      <c r="G12" s="78">
        <v>1695.58</v>
      </c>
      <c r="H12" s="78">
        <v>47</v>
      </c>
      <c r="I12" s="78">
        <v>1104.72</v>
      </c>
      <c r="J12" s="78">
        <v>52</v>
      </c>
      <c r="K12" s="78">
        <v>1137.3900000000001</v>
      </c>
      <c r="L12" s="78">
        <v>43</v>
      </c>
      <c r="M12" s="78">
        <v>1057.82</v>
      </c>
      <c r="N12" s="78">
        <v>57</v>
      </c>
      <c r="O12" s="78">
        <v>1200.8699999999999</v>
      </c>
      <c r="P12" s="78">
        <v>49</v>
      </c>
      <c r="Q12" s="78">
        <v>1493.75</v>
      </c>
      <c r="R12" s="78">
        <v>45</v>
      </c>
      <c r="S12" s="78">
        <v>887.54</v>
      </c>
      <c r="T12" s="78">
        <v>36</v>
      </c>
      <c r="U12" s="78">
        <v>860.45</v>
      </c>
      <c r="V12" s="78">
        <v>20</v>
      </c>
      <c r="W12" s="78">
        <v>456.51</v>
      </c>
      <c r="X12" s="78">
        <v>46</v>
      </c>
      <c r="Y12" s="78">
        <v>1142.6600000000001</v>
      </c>
      <c r="Z12" s="26">
        <f t="shared" ref="Z12:AA15" si="0">B12+D12+F12+H12+J12+L12+N12+P12+R12+T12+V12+X12</f>
        <v>608</v>
      </c>
      <c r="AA12" s="26">
        <f t="shared" si="0"/>
        <v>14718.450000000003</v>
      </c>
    </row>
    <row r="13" spans="1:28" x14ac:dyDescent="0.25">
      <c r="A13" s="20" t="s">
        <v>76</v>
      </c>
      <c r="B13" s="78">
        <v>2</v>
      </c>
      <c r="C13" s="78">
        <v>18.88</v>
      </c>
      <c r="D13" s="78">
        <v>9</v>
      </c>
      <c r="E13" s="78">
        <v>769.28</v>
      </c>
      <c r="F13" s="78">
        <v>3</v>
      </c>
      <c r="G13" s="78">
        <v>26.18</v>
      </c>
      <c r="H13" s="78">
        <v>3</v>
      </c>
      <c r="I13" s="78">
        <v>37.67</v>
      </c>
      <c r="J13" s="78">
        <v>4</v>
      </c>
      <c r="K13" s="78">
        <v>112.36</v>
      </c>
      <c r="L13" s="78">
        <v>1</v>
      </c>
      <c r="M13" s="78">
        <v>92.68</v>
      </c>
      <c r="N13" s="78">
        <v>1</v>
      </c>
      <c r="O13" s="78">
        <v>51.59</v>
      </c>
      <c r="P13" s="78">
        <v>1</v>
      </c>
      <c r="Q13" s="78">
        <v>41.7</v>
      </c>
      <c r="R13" s="78"/>
      <c r="S13" s="78"/>
      <c r="T13" s="78">
        <v>1</v>
      </c>
      <c r="U13" s="78">
        <v>54.68</v>
      </c>
      <c r="V13" s="78"/>
      <c r="W13" s="78"/>
      <c r="X13" s="78"/>
      <c r="Y13" s="78"/>
      <c r="Z13" s="26">
        <f t="shared" si="0"/>
        <v>25</v>
      </c>
      <c r="AA13" s="26">
        <f t="shared" si="0"/>
        <v>1205.02</v>
      </c>
    </row>
    <row r="14" spans="1:28" x14ac:dyDescent="0.25">
      <c r="A14" s="45" t="s">
        <v>77</v>
      </c>
      <c r="B14" s="78">
        <v>4</v>
      </c>
      <c r="C14" s="78">
        <v>654</v>
      </c>
      <c r="D14" s="78">
        <v>7</v>
      </c>
      <c r="E14" s="78">
        <v>1849</v>
      </c>
      <c r="F14" s="78">
        <v>3</v>
      </c>
      <c r="G14" s="78">
        <v>517</v>
      </c>
      <c r="H14" s="78">
        <v>4</v>
      </c>
      <c r="I14" s="78">
        <v>424</v>
      </c>
      <c r="J14" s="78">
        <v>9</v>
      </c>
      <c r="K14" s="78">
        <v>1361</v>
      </c>
      <c r="L14" s="78">
        <v>12</v>
      </c>
      <c r="M14" s="78">
        <v>1449</v>
      </c>
      <c r="N14" s="78">
        <v>-3</v>
      </c>
      <c r="O14" s="78">
        <v>-730</v>
      </c>
      <c r="P14" s="78">
        <v>4</v>
      </c>
      <c r="Q14" s="78">
        <v>771</v>
      </c>
      <c r="R14" s="78">
        <v>3</v>
      </c>
      <c r="S14" s="78">
        <v>318</v>
      </c>
      <c r="T14" s="78">
        <v>4</v>
      </c>
      <c r="U14" s="78">
        <v>379</v>
      </c>
      <c r="V14" s="78">
        <v>4</v>
      </c>
      <c r="W14" s="78">
        <v>578</v>
      </c>
      <c r="X14" s="78">
        <v>5</v>
      </c>
      <c r="Y14" s="78">
        <v>607</v>
      </c>
      <c r="Z14" s="26">
        <f t="shared" si="0"/>
        <v>56</v>
      </c>
      <c r="AA14" s="26">
        <f t="shared" si="0"/>
        <v>8177</v>
      </c>
    </row>
    <row r="15" spans="1:28" s="19" customFormat="1" x14ac:dyDescent="0.25">
      <c r="A15" s="45" t="s">
        <v>78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>
        <v>1</v>
      </c>
      <c r="M15" s="79">
        <v>2</v>
      </c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26">
        <f t="shared" si="0"/>
        <v>1</v>
      </c>
      <c r="AA15" s="26">
        <f t="shared" si="0"/>
        <v>2</v>
      </c>
      <c r="AB15" s="55"/>
    </row>
    <row r="16" spans="1:28" ht="13.8" thickBot="1" x14ac:dyDescent="0.3">
      <c r="A16" s="103" t="s">
        <v>72</v>
      </c>
      <c r="B16" s="17">
        <f t="shared" ref="B16:AA16" si="1">SUM(B12:B15)</f>
        <v>71</v>
      </c>
      <c r="C16" s="33">
        <f t="shared" si="1"/>
        <v>2515.9899999999998</v>
      </c>
      <c r="D16" s="17">
        <f t="shared" si="1"/>
        <v>88</v>
      </c>
      <c r="E16" s="33">
        <f t="shared" si="1"/>
        <v>4456.33</v>
      </c>
      <c r="F16" s="17">
        <f t="shared" si="1"/>
        <v>82</v>
      </c>
      <c r="G16" s="33">
        <f t="shared" si="1"/>
        <v>2238.7600000000002</v>
      </c>
      <c r="H16" s="17">
        <f t="shared" si="1"/>
        <v>54</v>
      </c>
      <c r="I16" s="33">
        <f t="shared" si="1"/>
        <v>1566.39</v>
      </c>
      <c r="J16" s="17">
        <f t="shared" si="1"/>
        <v>65</v>
      </c>
      <c r="K16" s="33">
        <f t="shared" si="1"/>
        <v>2610.75</v>
      </c>
      <c r="L16" s="17">
        <f t="shared" si="1"/>
        <v>57</v>
      </c>
      <c r="M16" s="33">
        <f t="shared" si="1"/>
        <v>2601.5</v>
      </c>
      <c r="N16" s="17">
        <f t="shared" si="1"/>
        <v>55</v>
      </c>
      <c r="O16" s="33">
        <f t="shared" si="1"/>
        <v>522.45999999999981</v>
      </c>
      <c r="P16" s="17">
        <f t="shared" si="1"/>
        <v>54</v>
      </c>
      <c r="Q16" s="33">
        <f t="shared" si="1"/>
        <v>2306.4499999999998</v>
      </c>
      <c r="R16" s="17">
        <f t="shared" si="1"/>
        <v>48</v>
      </c>
      <c r="S16" s="33">
        <f t="shared" si="1"/>
        <v>1205.54</v>
      </c>
      <c r="T16" s="17">
        <f t="shared" si="1"/>
        <v>41</v>
      </c>
      <c r="U16" s="33">
        <f t="shared" si="1"/>
        <v>1294.1300000000001</v>
      </c>
      <c r="V16" s="17">
        <f t="shared" si="1"/>
        <v>24</v>
      </c>
      <c r="W16" s="33">
        <f t="shared" si="1"/>
        <v>1034.51</v>
      </c>
      <c r="X16" s="17">
        <f t="shared" si="1"/>
        <v>51</v>
      </c>
      <c r="Y16" s="33">
        <f t="shared" si="1"/>
        <v>1749.66</v>
      </c>
      <c r="Z16" s="28">
        <f t="shared" si="1"/>
        <v>690</v>
      </c>
      <c r="AA16" s="29">
        <f t="shared" si="1"/>
        <v>24102.47</v>
      </c>
    </row>
    <row r="17" spans="1:29" ht="13.8" thickTop="1" x14ac:dyDescent="0.25">
      <c r="Z17" s="24"/>
      <c r="AA17" s="24"/>
    </row>
    <row r="18" spans="1:29" x14ac:dyDescent="0.25">
      <c r="A18" s="23" t="s">
        <v>91</v>
      </c>
      <c r="Z18" s="24"/>
      <c r="AA18" s="24"/>
    </row>
    <row r="19" spans="1:29" x14ac:dyDescent="0.25">
      <c r="A19" s="45" t="s">
        <v>79</v>
      </c>
      <c r="B19" s="80"/>
      <c r="C19" s="80"/>
      <c r="D19" s="80"/>
      <c r="E19" s="80"/>
      <c r="F19" s="80"/>
      <c r="G19" s="80"/>
      <c r="H19" s="83"/>
      <c r="I19" s="83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26">
        <f t="shared" ref="Z19:AA24" si="2">B19+D19+F19+H19+J19+L19+N19+P19+R19+T19+V19+X19</f>
        <v>0</v>
      </c>
      <c r="AA19" s="26">
        <f t="shared" si="2"/>
        <v>0</v>
      </c>
    </row>
    <row r="20" spans="1:29" x14ac:dyDescent="0.25">
      <c r="A20" s="45" t="s">
        <v>80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>
        <v>1</v>
      </c>
      <c r="S20" s="78">
        <v>172</v>
      </c>
      <c r="T20" s="78"/>
      <c r="U20" s="78"/>
      <c r="V20" s="78"/>
      <c r="W20" s="78"/>
      <c r="X20" s="78"/>
      <c r="Y20" s="78"/>
      <c r="Z20" s="26">
        <f t="shared" si="2"/>
        <v>1</v>
      </c>
      <c r="AA20" s="26">
        <f t="shared" si="2"/>
        <v>172</v>
      </c>
    </row>
    <row r="21" spans="1:29" x14ac:dyDescent="0.25">
      <c r="A21" s="45" t="s">
        <v>81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26">
        <f t="shared" si="2"/>
        <v>0</v>
      </c>
      <c r="AA21" s="26">
        <f t="shared" si="2"/>
        <v>0</v>
      </c>
    </row>
    <row r="22" spans="1:29" x14ac:dyDescent="0.25">
      <c r="A22" s="45" t="s">
        <v>82</v>
      </c>
      <c r="B22" s="80">
        <v>3</v>
      </c>
      <c r="C22" s="80">
        <v>865.6</v>
      </c>
      <c r="D22" s="80">
        <v>3</v>
      </c>
      <c r="E22" s="80">
        <v>1510.42</v>
      </c>
      <c r="F22" s="80">
        <v>3</v>
      </c>
      <c r="G22" s="80">
        <v>976.5</v>
      </c>
      <c r="H22" s="80">
        <v>2</v>
      </c>
      <c r="I22" s="80">
        <v>859.6</v>
      </c>
      <c r="J22" s="80">
        <v>4</v>
      </c>
      <c r="K22" s="80">
        <v>1669.3</v>
      </c>
      <c r="L22" s="80">
        <v>3</v>
      </c>
      <c r="M22" s="80">
        <v>1204.25</v>
      </c>
      <c r="N22" s="80">
        <v>9</v>
      </c>
      <c r="O22" s="80">
        <v>3394.25</v>
      </c>
      <c r="P22" s="80">
        <v>10</v>
      </c>
      <c r="Q22" s="80">
        <v>3619.25</v>
      </c>
      <c r="R22" s="80">
        <v>3</v>
      </c>
      <c r="S22" s="80">
        <v>1038.75</v>
      </c>
      <c r="T22" s="80">
        <v>1</v>
      </c>
      <c r="U22" s="80">
        <v>613.6</v>
      </c>
      <c r="V22" s="80">
        <v>4</v>
      </c>
      <c r="W22" s="80">
        <v>1750.1</v>
      </c>
      <c r="X22" s="80">
        <v>6</v>
      </c>
      <c r="Y22" s="80">
        <v>2598.5700000000002</v>
      </c>
      <c r="Z22" s="26">
        <f t="shared" si="2"/>
        <v>51</v>
      </c>
      <c r="AA22" s="26">
        <f t="shared" si="2"/>
        <v>20100.189999999999</v>
      </c>
    </row>
    <row r="23" spans="1:29" x14ac:dyDescent="0.25">
      <c r="A23" s="45" t="s">
        <v>83</v>
      </c>
      <c r="B23" s="80">
        <v>2</v>
      </c>
      <c r="C23" s="80">
        <v>660.3</v>
      </c>
      <c r="D23" s="80">
        <v>1</v>
      </c>
      <c r="E23" s="80">
        <v>389.3</v>
      </c>
      <c r="F23" s="80"/>
      <c r="G23" s="80"/>
      <c r="H23" s="80">
        <v>2</v>
      </c>
      <c r="I23" s="80">
        <v>626.9</v>
      </c>
      <c r="J23" s="80"/>
      <c r="K23" s="80"/>
      <c r="L23" s="80">
        <v>1</v>
      </c>
      <c r="M23" s="80">
        <v>216.15</v>
      </c>
      <c r="N23" s="80">
        <v>1</v>
      </c>
      <c r="O23" s="80">
        <v>351.5</v>
      </c>
      <c r="P23" s="80">
        <v>4</v>
      </c>
      <c r="Q23" s="80">
        <v>851.95</v>
      </c>
      <c r="R23" s="80">
        <v>8</v>
      </c>
      <c r="S23" s="80">
        <v>3381.99</v>
      </c>
      <c r="T23" s="80">
        <v>5</v>
      </c>
      <c r="U23" s="80">
        <v>1140.8499999999999</v>
      </c>
      <c r="V23" s="80">
        <v>4</v>
      </c>
      <c r="W23" s="80">
        <v>1352.19</v>
      </c>
      <c r="X23" s="80">
        <v>3</v>
      </c>
      <c r="Y23" s="80">
        <v>523.35</v>
      </c>
      <c r="Z23" s="26">
        <f t="shared" si="2"/>
        <v>31</v>
      </c>
      <c r="AA23" s="26">
        <f t="shared" si="2"/>
        <v>9494.4800000000014</v>
      </c>
    </row>
    <row r="24" spans="1:29" x14ac:dyDescent="0.25">
      <c r="A24" s="45" t="s">
        <v>66</v>
      </c>
      <c r="B24" s="79"/>
      <c r="C24" s="79"/>
      <c r="D24" s="79"/>
      <c r="E24" s="79"/>
      <c r="F24" s="79"/>
      <c r="G24" s="79"/>
      <c r="H24" s="79"/>
      <c r="I24" s="79"/>
      <c r="J24" s="78">
        <v>1</v>
      </c>
      <c r="K24" s="78">
        <v>111.16</v>
      </c>
      <c r="L24" s="78"/>
      <c r="M24" s="78"/>
      <c r="N24" s="78">
        <v>1</v>
      </c>
      <c r="O24" s="78">
        <v>60</v>
      </c>
      <c r="P24" s="78"/>
      <c r="Q24" s="78"/>
      <c r="R24" s="78"/>
      <c r="S24" s="78"/>
      <c r="T24" s="78"/>
      <c r="U24" s="78"/>
      <c r="V24" s="78">
        <v>1</v>
      </c>
      <c r="W24" s="78">
        <v>192.34</v>
      </c>
      <c r="X24" s="78">
        <v>1</v>
      </c>
      <c r="Y24" s="78">
        <v>535.12</v>
      </c>
      <c r="Z24" s="26">
        <f t="shared" si="2"/>
        <v>4</v>
      </c>
      <c r="AA24" s="26">
        <f t="shared" si="2"/>
        <v>898.62</v>
      </c>
    </row>
    <row r="25" spans="1:29" ht="13.8" thickBot="1" x14ac:dyDescent="0.3">
      <c r="A25" s="23" t="s">
        <v>85</v>
      </c>
      <c r="B25" s="17">
        <f t="shared" ref="B25:AA25" si="3">SUM(B19:B24)</f>
        <v>5</v>
      </c>
      <c r="C25" s="33">
        <f t="shared" si="3"/>
        <v>1525.9</v>
      </c>
      <c r="D25" s="17">
        <f t="shared" si="3"/>
        <v>4</v>
      </c>
      <c r="E25" s="33">
        <f t="shared" si="3"/>
        <v>1899.72</v>
      </c>
      <c r="F25" s="17">
        <f t="shared" si="3"/>
        <v>3</v>
      </c>
      <c r="G25" s="33">
        <f t="shared" si="3"/>
        <v>976.5</v>
      </c>
      <c r="H25" s="17">
        <f t="shared" si="3"/>
        <v>4</v>
      </c>
      <c r="I25" s="33">
        <f t="shared" si="3"/>
        <v>1486.5</v>
      </c>
      <c r="J25" s="36">
        <f t="shared" si="3"/>
        <v>5</v>
      </c>
      <c r="K25" s="43">
        <f t="shared" si="3"/>
        <v>1780.46</v>
      </c>
      <c r="L25" s="36">
        <f t="shared" si="3"/>
        <v>4</v>
      </c>
      <c r="M25" s="43">
        <f t="shared" si="3"/>
        <v>1420.4</v>
      </c>
      <c r="N25" s="36">
        <f t="shared" si="3"/>
        <v>11</v>
      </c>
      <c r="O25" s="43">
        <f t="shared" si="3"/>
        <v>3805.75</v>
      </c>
      <c r="P25" s="36">
        <f t="shared" si="3"/>
        <v>14</v>
      </c>
      <c r="Q25" s="43">
        <f t="shared" si="3"/>
        <v>4471.2</v>
      </c>
      <c r="R25" s="36">
        <f t="shared" si="3"/>
        <v>12</v>
      </c>
      <c r="S25" s="43">
        <f t="shared" si="3"/>
        <v>4592.74</v>
      </c>
      <c r="T25" s="36">
        <f t="shared" si="3"/>
        <v>6</v>
      </c>
      <c r="U25" s="43">
        <f t="shared" si="3"/>
        <v>1754.4499999999998</v>
      </c>
      <c r="V25" s="36">
        <f t="shared" si="3"/>
        <v>9</v>
      </c>
      <c r="W25" s="43">
        <f t="shared" si="3"/>
        <v>3294.63</v>
      </c>
      <c r="X25" s="36">
        <f t="shared" si="3"/>
        <v>10</v>
      </c>
      <c r="Y25" s="43">
        <f t="shared" si="3"/>
        <v>3657.04</v>
      </c>
      <c r="Z25" s="28">
        <f t="shared" si="3"/>
        <v>87</v>
      </c>
      <c r="AA25" s="29">
        <f t="shared" si="3"/>
        <v>30665.289999999997</v>
      </c>
    </row>
    <row r="26" spans="1:29" ht="13.8" thickTop="1" x14ac:dyDescent="0.25">
      <c r="A26" s="23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/>
      <c r="AA26" s="30"/>
    </row>
    <row r="27" spans="1:29" ht="12" customHeight="1" x14ac:dyDescent="0.25">
      <c r="A27" s="138" t="s">
        <v>92</v>
      </c>
      <c r="B27" s="35">
        <f t="shared" ref="B27:AA27" si="4">B16+B25</f>
        <v>76</v>
      </c>
      <c r="C27" s="44">
        <f t="shared" si="4"/>
        <v>4041.89</v>
      </c>
      <c r="D27" s="35">
        <f t="shared" si="4"/>
        <v>92</v>
      </c>
      <c r="E27" s="44">
        <f t="shared" si="4"/>
        <v>6356.05</v>
      </c>
      <c r="F27" s="35">
        <f t="shared" si="4"/>
        <v>85</v>
      </c>
      <c r="G27" s="44">
        <f t="shared" si="4"/>
        <v>3215.26</v>
      </c>
      <c r="H27" s="35">
        <f t="shared" si="4"/>
        <v>58</v>
      </c>
      <c r="I27" s="44">
        <f t="shared" si="4"/>
        <v>3052.8900000000003</v>
      </c>
      <c r="J27" s="35">
        <f t="shared" si="4"/>
        <v>70</v>
      </c>
      <c r="K27" s="44">
        <f t="shared" si="4"/>
        <v>4391.21</v>
      </c>
      <c r="L27" s="35">
        <f t="shared" si="4"/>
        <v>61</v>
      </c>
      <c r="M27" s="44">
        <f t="shared" si="4"/>
        <v>4021.9</v>
      </c>
      <c r="N27" s="35">
        <f t="shared" si="4"/>
        <v>66</v>
      </c>
      <c r="O27" s="44">
        <f t="shared" si="4"/>
        <v>4328.21</v>
      </c>
      <c r="P27" s="35">
        <f t="shared" si="4"/>
        <v>68</v>
      </c>
      <c r="Q27" s="44">
        <f t="shared" si="4"/>
        <v>6777.65</v>
      </c>
      <c r="R27" s="35">
        <f t="shared" si="4"/>
        <v>60</v>
      </c>
      <c r="S27" s="44">
        <f t="shared" si="4"/>
        <v>5798.28</v>
      </c>
      <c r="T27" s="35">
        <f t="shared" si="4"/>
        <v>47</v>
      </c>
      <c r="U27" s="44">
        <f t="shared" si="4"/>
        <v>3048.58</v>
      </c>
      <c r="V27" s="35">
        <f t="shared" si="4"/>
        <v>33</v>
      </c>
      <c r="W27" s="44">
        <f t="shared" si="4"/>
        <v>4329.1400000000003</v>
      </c>
      <c r="X27" s="35">
        <f t="shared" si="4"/>
        <v>61</v>
      </c>
      <c r="Y27" s="44">
        <f t="shared" si="4"/>
        <v>5406.7</v>
      </c>
      <c r="Z27" s="63">
        <f t="shared" si="4"/>
        <v>777</v>
      </c>
      <c r="AA27" s="64">
        <f t="shared" si="4"/>
        <v>54767.759999999995</v>
      </c>
    </row>
    <row r="28" spans="1:29" ht="12" customHeight="1" x14ac:dyDescent="0.25">
      <c r="A28" s="23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4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63"/>
      <c r="AA28" s="64"/>
    </row>
    <row r="29" spans="1:29" ht="12" customHeight="1" x14ac:dyDescent="0.25">
      <c r="A29" s="23" t="s">
        <v>58</v>
      </c>
      <c r="B29" s="34"/>
      <c r="C29" s="77">
        <v>47107.46</v>
      </c>
      <c r="D29" s="34"/>
      <c r="E29" s="77">
        <v>60967.45</v>
      </c>
      <c r="F29" s="34"/>
      <c r="G29" s="77">
        <v>53228.1</v>
      </c>
      <c r="H29" s="34"/>
      <c r="I29" s="77">
        <v>41134.99</v>
      </c>
      <c r="J29" s="34"/>
      <c r="K29" s="77">
        <v>33277.93</v>
      </c>
      <c r="L29" s="34"/>
      <c r="M29" s="77">
        <v>29624.9</v>
      </c>
      <c r="N29" s="34"/>
      <c r="O29" s="77">
        <v>31496.93</v>
      </c>
      <c r="P29" s="34"/>
      <c r="Q29" s="77">
        <v>41012.03</v>
      </c>
      <c r="R29" s="34"/>
      <c r="S29" s="77">
        <v>22630.67</v>
      </c>
      <c r="T29" s="34"/>
      <c r="U29" s="77">
        <v>29975.06</v>
      </c>
      <c r="V29" s="34"/>
      <c r="W29" s="77">
        <v>14702.9</v>
      </c>
      <c r="X29" s="34"/>
      <c r="Y29" s="77">
        <v>22747.96</v>
      </c>
      <c r="Z29" s="54"/>
      <c r="AA29" s="32">
        <f>C29+E29+G29+I29+K29+M29+O29+Q29+S29+U29+W29+Y29</f>
        <v>427906.38000000006</v>
      </c>
      <c r="AC29" s="56"/>
    </row>
    <row r="30" spans="1:29" s="9" customFormat="1" ht="12.75" customHeight="1" thickBot="1" x14ac:dyDescent="0.3">
      <c r="A30" s="45" t="s">
        <v>59</v>
      </c>
      <c r="B30" s="18"/>
      <c r="C30" s="57">
        <f>C27/C29</f>
        <v>8.5801484520710736E-2</v>
      </c>
      <c r="D30" s="18"/>
      <c r="E30" s="57">
        <f>E27/E29</f>
        <v>0.10425317115936455</v>
      </c>
      <c r="F30" s="18"/>
      <c r="G30" s="57">
        <f>G27/G29</f>
        <v>6.0405312231697171E-2</v>
      </c>
      <c r="H30" s="18"/>
      <c r="I30" s="57">
        <f>I27/I29</f>
        <v>7.4216378805488967E-2</v>
      </c>
      <c r="J30" s="18"/>
      <c r="K30" s="57">
        <f>K27/K29</f>
        <v>0.13195562344172249</v>
      </c>
      <c r="L30" s="18"/>
      <c r="M30" s="57">
        <f>M27/M29</f>
        <v>0.13576079581703229</v>
      </c>
      <c r="N30" s="18"/>
      <c r="O30" s="57">
        <f>O27/O29</f>
        <v>0.13741688475670485</v>
      </c>
      <c r="P30" s="18"/>
      <c r="Q30" s="57">
        <f>Q27/Q29</f>
        <v>0.16526004686917473</v>
      </c>
      <c r="R30" s="18"/>
      <c r="S30" s="57">
        <f>S27/S29</f>
        <v>0.25621336001099393</v>
      </c>
      <c r="T30" s="18"/>
      <c r="U30" s="57">
        <f>U27/U29</f>
        <v>0.10170388316153495</v>
      </c>
      <c r="V30" s="18"/>
      <c r="W30" s="57">
        <f>W27/W29</f>
        <v>0.29444123268198796</v>
      </c>
      <c r="X30" s="18"/>
      <c r="Y30" s="57">
        <f>Y27/Y29</f>
        <v>0.23767845556260869</v>
      </c>
      <c r="Z30" s="65"/>
      <c r="AA30" s="66">
        <f>AA27/AA29</f>
        <v>0.12799005240351871</v>
      </c>
    </row>
    <row r="31" spans="1:29" s="9" customFormat="1" ht="13.5" customHeight="1" thickTop="1" x14ac:dyDescent="0.25">
      <c r="A31" s="21"/>
      <c r="B31" s="2"/>
      <c r="C31" s="8"/>
      <c r="D31" s="2"/>
      <c r="E31" s="8"/>
      <c r="F31" s="2"/>
      <c r="G31" s="8"/>
      <c r="H31" s="2"/>
      <c r="I31" s="8"/>
      <c r="J31" s="2"/>
      <c r="K31" s="8"/>
      <c r="L31" s="2"/>
      <c r="M31" s="8"/>
      <c r="N31" s="2"/>
      <c r="O31" s="8"/>
      <c r="P31" s="2"/>
      <c r="Q31" s="8"/>
      <c r="R31" s="2"/>
      <c r="S31" s="8"/>
      <c r="T31" s="2"/>
      <c r="U31" s="8"/>
      <c r="V31" s="2"/>
      <c r="W31" s="8"/>
      <c r="X31" s="2"/>
      <c r="Y31" s="8"/>
      <c r="Z31" s="24"/>
      <c r="AA31" s="67"/>
    </row>
    <row r="32" spans="1:29" x14ac:dyDescent="0.25">
      <c r="A32" s="23" t="s">
        <v>56</v>
      </c>
      <c r="Z32" s="24"/>
      <c r="AA32" s="24"/>
    </row>
    <row r="33" spans="1:31" s="19" customFormat="1" x14ac:dyDescent="0.25">
      <c r="A33" s="45" t="s">
        <v>87</v>
      </c>
      <c r="B33" s="80">
        <v>23</v>
      </c>
      <c r="C33" s="80">
        <v>1332.78</v>
      </c>
      <c r="D33" s="80">
        <v>29</v>
      </c>
      <c r="E33" s="80">
        <v>2025.7</v>
      </c>
      <c r="F33" s="80">
        <v>24</v>
      </c>
      <c r="G33" s="80">
        <v>685.35</v>
      </c>
      <c r="H33" s="80">
        <v>36</v>
      </c>
      <c r="I33" s="80">
        <v>1181.77</v>
      </c>
      <c r="J33" s="80">
        <v>44</v>
      </c>
      <c r="K33" s="80">
        <v>4331.6400000000003</v>
      </c>
      <c r="L33" s="80">
        <v>30</v>
      </c>
      <c r="M33" s="80">
        <v>1493.79</v>
      </c>
      <c r="N33" s="80">
        <v>22</v>
      </c>
      <c r="O33" s="81">
        <v>1302.29</v>
      </c>
      <c r="P33" s="80">
        <v>26</v>
      </c>
      <c r="Q33" s="81">
        <v>1055.95</v>
      </c>
      <c r="R33" s="80">
        <v>31</v>
      </c>
      <c r="S33" s="81">
        <v>1209.9000000000001</v>
      </c>
      <c r="T33" s="80">
        <v>40</v>
      </c>
      <c r="U33" s="81">
        <v>1249.73</v>
      </c>
      <c r="V33" s="80">
        <v>18</v>
      </c>
      <c r="W33" s="81">
        <v>1323.6</v>
      </c>
      <c r="X33" s="80">
        <v>27</v>
      </c>
      <c r="Y33" s="81">
        <v>1396.98</v>
      </c>
      <c r="Z33" s="26">
        <f>B33+D33+F33+H33+J33+L33+N33+P33+R33+T33+V33+X33</f>
        <v>350</v>
      </c>
      <c r="AA33" s="59">
        <f>C33+E33+G33+I33+K33+M33+O33+Q33+S33+U33+W33+Y33</f>
        <v>18589.480000000003</v>
      </c>
    </row>
    <row r="34" spans="1:31" x14ac:dyDescent="0.25">
      <c r="A34" s="45" t="s">
        <v>86</v>
      </c>
      <c r="B34" s="80">
        <v>13</v>
      </c>
      <c r="C34" s="80">
        <v>1142.56</v>
      </c>
      <c r="D34" s="80">
        <v>8</v>
      </c>
      <c r="E34" s="80">
        <v>496.76</v>
      </c>
      <c r="F34" s="80">
        <v>14</v>
      </c>
      <c r="G34" s="80">
        <v>384.24</v>
      </c>
      <c r="H34" s="80">
        <v>4</v>
      </c>
      <c r="I34" s="80">
        <v>116.04</v>
      </c>
      <c r="J34" s="80">
        <v>4</v>
      </c>
      <c r="K34" s="80">
        <v>195.22</v>
      </c>
      <c r="L34" s="80">
        <v>10</v>
      </c>
      <c r="M34" s="80">
        <v>273.92</v>
      </c>
      <c r="N34" s="80">
        <v>6</v>
      </c>
      <c r="O34" s="81">
        <v>127.38</v>
      </c>
      <c r="P34" s="80">
        <v>0</v>
      </c>
      <c r="Q34" s="81">
        <v>0</v>
      </c>
      <c r="R34" s="80"/>
      <c r="S34" s="81"/>
      <c r="T34" s="80">
        <v>4</v>
      </c>
      <c r="U34" s="81">
        <v>207.76</v>
      </c>
      <c r="V34" s="80">
        <v>4</v>
      </c>
      <c r="W34" s="81">
        <v>208.76</v>
      </c>
      <c r="X34" s="80">
        <v>14</v>
      </c>
      <c r="Y34" s="81">
        <v>1029.8800000000001</v>
      </c>
      <c r="Z34" s="26">
        <f>B34+D34+F34+H34+J34+L34+N34+P34+R34+T34+V34+X34</f>
        <v>81</v>
      </c>
      <c r="AA34" s="59">
        <f>C34+E34+G34+I34+K34+M34+O34+Q34+S34+U34+W34+Y34</f>
        <v>4182.5200000000004</v>
      </c>
    </row>
    <row r="35" spans="1:31" s="15" customFormat="1" ht="13.8" thickBot="1" x14ac:dyDescent="0.3">
      <c r="A35" s="40" t="s">
        <v>88</v>
      </c>
      <c r="B35" s="37">
        <f t="shared" ref="B35:M35" si="5">B33+B34</f>
        <v>36</v>
      </c>
      <c r="C35" s="60">
        <f t="shared" si="5"/>
        <v>2475.34</v>
      </c>
      <c r="D35" s="37">
        <f t="shared" si="5"/>
        <v>37</v>
      </c>
      <c r="E35" s="60">
        <f t="shared" si="5"/>
        <v>2522.46</v>
      </c>
      <c r="F35" s="37">
        <f t="shared" si="5"/>
        <v>38</v>
      </c>
      <c r="G35" s="60">
        <f t="shared" si="5"/>
        <v>1069.5900000000001</v>
      </c>
      <c r="H35" s="37">
        <f t="shared" si="5"/>
        <v>40</v>
      </c>
      <c r="I35" s="60">
        <f t="shared" si="5"/>
        <v>1297.81</v>
      </c>
      <c r="J35" s="37">
        <f t="shared" si="5"/>
        <v>48</v>
      </c>
      <c r="K35" s="60">
        <f t="shared" si="5"/>
        <v>4526.8600000000006</v>
      </c>
      <c r="L35" s="37">
        <f t="shared" si="5"/>
        <v>40</v>
      </c>
      <c r="M35" s="60">
        <f t="shared" si="5"/>
        <v>1767.71</v>
      </c>
      <c r="N35" s="37">
        <f t="shared" ref="N35:AA35" si="6">SUM(N33:N34)</f>
        <v>28</v>
      </c>
      <c r="O35" s="60">
        <f t="shared" si="6"/>
        <v>1429.67</v>
      </c>
      <c r="P35" s="37">
        <f t="shared" si="6"/>
        <v>26</v>
      </c>
      <c r="Q35" s="60">
        <f t="shared" si="6"/>
        <v>1055.95</v>
      </c>
      <c r="R35" s="37">
        <f t="shared" si="6"/>
        <v>31</v>
      </c>
      <c r="S35" s="60">
        <f t="shared" si="6"/>
        <v>1209.9000000000001</v>
      </c>
      <c r="T35" s="37">
        <f t="shared" si="6"/>
        <v>44</v>
      </c>
      <c r="U35" s="60">
        <f t="shared" si="6"/>
        <v>1457.49</v>
      </c>
      <c r="V35" s="37">
        <f t="shared" si="6"/>
        <v>22</v>
      </c>
      <c r="W35" s="60">
        <f t="shared" si="6"/>
        <v>1532.36</v>
      </c>
      <c r="X35" s="37">
        <f t="shared" si="6"/>
        <v>41</v>
      </c>
      <c r="Y35" s="60">
        <f t="shared" si="6"/>
        <v>2426.86</v>
      </c>
      <c r="Z35" s="28">
        <f t="shared" si="6"/>
        <v>431</v>
      </c>
      <c r="AA35" s="29">
        <f t="shared" si="6"/>
        <v>22772.000000000004</v>
      </c>
    </row>
    <row r="36" spans="1:31" ht="13.8" thickTop="1" x14ac:dyDescent="0.25">
      <c r="A36" s="1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31" s="40" customFormat="1" ht="26.4" x14ac:dyDescent="0.25">
      <c r="A37" s="99" t="s">
        <v>73</v>
      </c>
      <c r="B37" s="143"/>
      <c r="C37" s="144">
        <f>C16+C25+C35-C9</f>
        <v>5186.7699999999995</v>
      </c>
      <c r="D37" s="143"/>
      <c r="E37" s="144">
        <f>E16+E25+E35-E9</f>
        <v>7013.76</v>
      </c>
      <c r="F37" s="143"/>
      <c r="G37" s="144">
        <f>G16+G25+G35-G9</f>
        <v>2470.7600000000002</v>
      </c>
      <c r="H37" s="143"/>
      <c r="I37" s="144">
        <f>I16+I25+I35-I9</f>
        <v>2886.2800000000007</v>
      </c>
      <c r="J37" s="143"/>
      <c r="K37" s="144">
        <f>K16+K25+K35-K9</f>
        <v>7506.86</v>
      </c>
      <c r="L37" s="143"/>
      <c r="M37" s="144">
        <f>M16+M25+M35-M9</f>
        <v>4767.68</v>
      </c>
      <c r="N37" s="143"/>
      <c r="O37" s="144">
        <f>O16+O25+O35-O9</f>
        <v>4366.58</v>
      </c>
      <c r="P37" s="143"/>
      <c r="Q37" s="144">
        <f>Q16+Q25+Q35-Q9</f>
        <v>6362.75</v>
      </c>
      <c r="R37" s="143"/>
      <c r="S37" s="144">
        <f>S16+S25+S35-S9</f>
        <v>5866.24</v>
      </c>
      <c r="T37" s="143"/>
      <c r="U37" s="144">
        <f>U16+U25+U35-U9</f>
        <v>3337.5899999999997</v>
      </c>
      <c r="V37" s="143"/>
      <c r="W37" s="144">
        <f>W16+W25+W35-W9</f>
        <v>5111.8900000000003</v>
      </c>
      <c r="X37" s="143"/>
      <c r="Y37" s="144">
        <f>Y16+Y25+Y35-Y9</f>
        <v>6668.78</v>
      </c>
      <c r="Z37" s="143"/>
      <c r="AA37" s="144">
        <f>AA16+AA25+AA35-AA9</f>
        <v>61545.939999999995</v>
      </c>
      <c r="AE37" s="41"/>
    </row>
    <row r="38" spans="1:31" x14ac:dyDescent="0.25">
      <c r="A38" s="10"/>
      <c r="B38" s="9"/>
      <c r="C38" s="9"/>
      <c r="D38" s="9"/>
      <c r="E38" s="9"/>
      <c r="F38" s="9"/>
      <c r="G38" s="9"/>
      <c r="H38" s="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31" ht="23.4" x14ac:dyDescent="0.25">
      <c r="A39" s="139" t="s">
        <v>94</v>
      </c>
    </row>
    <row r="40" spans="1:31" ht="24" x14ac:dyDescent="0.25">
      <c r="A40" s="140" t="s">
        <v>95</v>
      </c>
    </row>
  </sheetData>
  <mergeCells count="13">
    <mergeCell ref="Z3:AA3"/>
    <mergeCell ref="R3:S3"/>
    <mergeCell ref="T3:U3"/>
    <mergeCell ref="V3:W3"/>
    <mergeCell ref="X3:Y3"/>
    <mergeCell ref="L3:M3"/>
    <mergeCell ref="N3:O3"/>
    <mergeCell ref="P3:Q3"/>
    <mergeCell ref="B3:C3"/>
    <mergeCell ref="D3:E3"/>
    <mergeCell ref="F3:G3"/>
    <mergeCell ref="H3:I3"/>
    <mergeCell ref="J3:K3"/>
  </mergeCells>
  <phoneticPr fontId="4" type="noConversion"/>
  <pageMargins left="0.18" right="0.2" top="0.51" bottom="0.86" header="0.5" footer="0.5"/>
  <pageSetup scale="56" orientation="landscape" r:id="rId1"/>
  <headerFooter alignWithMargins="0">
    <oddFooter>&amp;L&amp;8&amp;Z&amp;F&amp;R&amp;8Prepared by Danielle Meier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E40"/>
  <sheetViews>
    <sheetView zoomScaleNormal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50.33203125" customWidth="1"/>
    <col min="2" max="2" width="5.88671875" style="1" customWidth="1"/>
    <col min="3" max="3" width="9.6640625" style="1" customWidth="1"/>
    <col min="4" max="4" width="5.88671875" style="1" customWidth="1"/>
    <col min="5" max="5" width="9.6640625" style="1" customWidth="1"/>
    <col min="6" max="6" width="5.88671875" style="1" customWidth="1"/>
    <col min="7" max="7" width="9.6640625" style="1" customWidth="1"/>
    <col min="8" max="8" width="6.33203125" style="1" customWidth="1"/>
    <col min="9" max="9" width="8.109375" style="1" customWidth="1"/>
    <col min="10" max="10" width="6.33203125" style="1" customWidth="1"/>
    <col min="11" max="11" width="8.109375" style="1" customWidth="1"/>
    <col min="12" max="12" width="6.33203125" style="1" customWidth="1"/>
    <col min="13" max="13" width="8.109375" style="1" customWidth="1"/>
    <col min="14" max="14" width="6.33203125" style="1" customWidth="1"/>
    <col min="15" max="15" width="8.109375" style="1" customWidth="1"/>
    <col min="16" max="16" width="6.33203125" style="1" customWidth="1"/>
    <col min="17" max="17" width="8.109375" style="1" customWidth="1"/>
    <col min="18" max="18" width="6.33203125" style="1" customWidth="1"/>
    <col min="19" max="19" width="9.6640625" style="1" customWidth="1"/>
    <col min="20" max="20" width="6.33203125" style="1" customWidth="1"/>
    <col min="21" max="21" width="8.109375" style="1" customWidth="1"/>
    <col min="22" max="22" width="6.33203125" style="1" customWidth="1"/>
    <col min="23" max="23" width="8.109375" style="1" customWidth="1"/>
    <col min="24" max="24" width="7" style="1" customWidth="1"/>
    <col min="25" max="25" width="8.109375" style="1" customWidth="1"/>
    <col min="26" max="26" width="6.44140625" style="2" customWidth="1"/>
    <col min="27" max="27" width="11.109375" style="2" customWidth="1"/>
    <col min="28" max="194" width="8.88671875" customWidth="1"/>
  </cols>
  <sheetData>
    <row r="1" spans="1:27" x14ac:dyDescent="0.25">
      <c r="A1" t="s">
        <v>67</v>
      </c>
      <c r="B1" s="1" t="s">
        <v>33</v>
      </c>
    </row>
    <row r="2" spans="1:27" x14ac:dyDescent="0.25">
      <c r="A2" t="s">
        <v>20</v>
      </c>
    </row>
    <row r="3" spans="1:27" s="19" customFormat="1" x14ac:dyDescent="0.25">
      <c r="B3" s="148" t="s">
        <v>0</v>
      </c>
      <c r="C3" s="148"/>
      <c r="D3" s="148" t="s">
        <v>1</v>
      </c>
      <c r="E3" s="148"/>
      <c r="F3" s="148" t="s">
        <v>2</v>
      </c>
      <c r="G3" s="148"/>
      <c r="H3" s="148" t="s">
        <v>3</v>
      </c>
      <c r="I3" s="148"/>
      <c r="J3" s="148" t="s">
        <v>4</v>
      </c>
      <c r="K3" s="148"/>
      <c r="L3" s="148" t="s">
        <v>5</v>
      </c>
      <c r="M3" s="148"/>
      <c r="N3" s="148" t="s">
        <v>6</v>
      </c>
      <c r="O3" s="148"/>
      <c r="P3" s="148" t="s">
        <v>7</v>
      </c>
      <c r="Q3" s="148"/>
      <c r="R3" s="148" t="s">
        <v>8</v>
      </c>
      <c r="S3" s="148"/>
      <c r="T3" s="148" t="s">
        <v>9</v>
      </c>
      <c r="U3" s="148"/>
      <c r="V3" s="148" t="s">
        <v>10</v>
      </c>
      <c r="W3" s="148"/>
      <c r="X3" s="148" t="s">
        <v>11</v>
      </c>
      <c r="Y3" s="148"/>
      <c r="Z3" s="149" t="s">
        <v>12</v>
      </c>
      <c r="AA3" s="149"/>
    </row>
    <row r="4" spans="1:27" x14ac:dyDescent="0.25">
      <c r="B4" s="22" t="s">
        <v>13</v>
      </c>
      <c r="C4" s="22" t="s">
        <v>14</v>
      </c>
      <c r="D4" s="22" t="s">
        <v>13</v>
      </c>
      <c r="E4" s="22" t="s">
        <v>14</v>
      </c>
      <c r="F4" s="22" t="s">
        <v>13</v>
      </c>
      <c r="G4" s="22" t="s">
        <v>14</v>
      </c>
      <c r="H4" s="22" t="s">
        <v>13</v>
      </c>
      <c r="I4" s="22" t="s">
        <v>14</v>
      </c>
      <c r="J4" s="22" t="s">
        <v>13</v>
      </c>
      <c r="K4" s="22" t="s">
        <v>14</v>
      </c>
      <c r="L4" s="22" t="s">
        <v>13</v>
      </c>
      <c r="M4" s="22" t="s">
        <v>14</v>
      </c>
      <c r="N4" s="22" t="s">
        <v>13</v>
      </c>
      <c r="O4" s="22" t="s">
        <v>14</v>
      </c>
      <c r="P4" s="22" t="s">
        <v>13</v>
      </c>
      <c r="Q4" s="22" t="s">
        <v>14</v>
      </c>
      <c r="R4" s="22" t="s">
        <v>13</v>
      </c>
      <c r="S4" s="22" t="s">
        <v>14</v>
      </c>
      <c r="T4" s="22" t="s">
        <v>13</v>
      </c>
      <c r="U4" s="22" t="s">
        <v>14</v>
      </c>
      <c r="V4" s="22" t="s">
        <v>13</v>
      </c>
      <c r="W4" s="22" t="s">
        <v>14</v>
      </c>
      <c r="X4" s="22" t="s">
        <v>13</v>
      </c>
      <c r="Y4" s="22" t="s">
        <v>14</v>
      </c>
      <c r="Z4" s="38" t="s">
        <v>13</v>
      </c>
      <c r="AA4" s="38" t="s">
        <v>14</v>
      </c>
    </row>
    <row r="5" spans="1:27" x14ac:dyDescent="0.25">
      <c r="A5" s="13" t="s">
        <v>32</v>
      </c>
      <c r="Z5" s="24"/>
      <c r="AA5" s="24"/>
    </row>
    <row r="6" spans="1:27" ht="13.8" thickBot="1" x14ac:dyDescent="0.3">
      <c r="A6" s="21" t="s">
        <v>34</v>
      </c>
      <c r="B6" s="74">
        <v>92</v>
      </c>
      <c r="D6" s="74">
        <v>102</v>
      </c>
      <c r="F6" s="74">
        <v>80</v>
      </c>
      <c r="H6" s="74">
        <v>93</v>
      </c>
      <c r="J6" s="74">
        <v>59</v>
      </c>
      <c r="L6" s="74">
        <v>68</v>
      </c>
      <c r="N6" s="74">
        <v>59</v>
      </c>
      <c r="P6" s="74">
        <v>90</v>
      </c>
      <c r="R6" s="74">
        <v>101</v>
      </c>
      <c r="T6" s="74">
        <v>67</v>
      </c>
      <c r="V6" s="76">
        <v>76</v>
      </c>
      <c r="X6" s="74">
        <v>35</v>
      </c>
      <c r="Z6" s="25">
        <f>B6+D6+F6+H6+J6+L6+N6+P6+R6+T6+V6+X6</f>
        <v>922</v>
      </c>
      <c r="AA6" s="24"/>
    </row>
    <row r="7" spans="1:27" ht="13.8" thickTop="1" x14ac:dyDescent="0.25">
      <c r="A7" s="100" t="s">
        <v>74</v>
      </c>
      <c r="C7" s="75">
        <v>903.2</v>
      </c>
      <c r="E7" s="75">
        <v>972.12</v>
      </c>
      <c r="G7" s="75">
        <v>711.17</v>
      </c>
      <c r="I7" s="75">
        <v>935.59</v>
      </c>
      <c r="K7" s="75">
        <v>640.41</v>
      </c>
      <c r="M7" s="75">
        <v>671.56</v>
      </c>
      <c r="O7" s="75">
        <v>609.11</v>
      </c>
      <c r="Q7" s="75">
        <v>913.3</v>
      </c>
      <c r="S7" s="75">
        <v>1090.78</v>
      </c>
      <c r="U7" s="75">
        <v>674.65</v>
      </c>
      <c r="W7" s="75">
        <v>691.01</v>
      </c>
      <c r="Y7" s="75">
        <v>358.96</v>
      </c>
      <c r="Z7" s="24"/>
      <c r="AA7" s="26">
        <f>C7+E7+G7+I7+K7+M7+O7+Q7+S7+U7+W7+Y7</f>
        <v>9171.8599999999988</v>
      </c>
    </row>
    <row r="8" spans="1:27" x14ac:dyDescent="0.25">
      <c r="A8" s="45" t="s">
        <v>84</v>
      </c>
      <c r="C8" s="76">
        <v>92</v>
      </c>
      <c r="E8" s="76">
        <v>102</v>
      </c>
      <c r="G8" s="76">
        <v>80</v>
      </c>
      <c r="I8" s="76">
        <v>93</v>
      </c>
      <c r="K8" s="76">
        <v>59</v>
      </c>
      <c r="M8" s="76">
        <v>68</v>
      </c>
      <c r="O8" s="76">
        <v>59</v>
      </c>
      <c r="Q8" s="76">
        <v>90</v>
      </c>
      <c r="S8" s="76">
        <v>101</v>
      </c>
      <c r="U8" s="76">
        <v>67</v>
      </c>
      <c r="W8" s="76">
        <v>76</v>
      </c>
      <c r="Y8" s="76">
        <v>35</v>
      </c>
      <c r="Z8" s="24"/>
      <c r="AA8" s="27">
        <f>C8+E8+G8+I8+K8+M8+O8+Q8+S8+U8+W8+Y8</f>
        <v>922</v>
      </c>
    </row>
    <row r="9" spans="1:27" ht="13.8" thickBot="1" x14ac:dyDescent="0.3">
      <c r="A9" s="23" t="s">
        <v>35</v>
      </c>
      <c r="B9" s="5"/>
      <c r="C9" s="33">
        <f>SUM(C7:C8)</f>
        <v>995.2</v>
      </c>
      <c r="D9" s="5"/>
      <c r="E9" s="33">
        <f>SUM(E7:E8)</f>
        <v>1074.1199999999999</v>
      </c>
      <c r="F9" s="5"/>
      <c r="G9" s="33">
        <f>SUM(G7:G8)</f>
        <v>791.17</v>
      </c>
      <c r="H9" s="5"/>
      <c r="I9" s="33">
        <f>SUM(I7:I8)</f>
        <v>1028.5900000000001</v>
      </c>
      <c r="J9" s="5"/>
      <c r="K9" s="33">
        <f>SUM(K7:K8)</f>
        <v>699.41</v>
      </c>
      <c r="L9" s="5"/>
      <c r="M9" s="33">
        <f>SUM(M7:M8)</f>
        <v>739.56</v>
      </c>
      <c r="N9" s="5"/>
      <c r="O9" s="33">
        <f>SUM(O7:O8)</f>
        <v>668.11</v>
      </c>
      <c r="P9" s="5"/>
      <c r="Q9" s="33">
        <f>SUM(Q7:Q8)</f>
        <v>1003.3</v>
      </c>
      <c r="R9" s="5"/>
      <c r="S9" s="33">
        <f>SUM(S7:S8)</f>
        <v>1191.78</v>
      </c>
      <c r="T9" s="5"/>
      <c r="U9" s="33">
        <f>SUM(U7:U8)</f>
        <v>741.65</v>
      </c>
      <c r="V9" s="5"/>
      <c r="W9" s="33">
        <f>SUM(W7:W8)</f>
        <v>767.01</v>
      </c>
      <c r="X9" s="5"/>
      <c r="Y9" s="33">
        <f>SUM(Y7:Y8)</f>
        <v>393.96</v>
      </c>
      <c r="Z9" s="25"/>
      <c r="AA9" s="31">
        <f>SUM(AA7:AA8)</f>
        <v>10093.859999999999</v>
      </c>
    </row>
    <row r="10" spans="1:27" ht="13.8" thickTop="1" x14ac:dyDescent="0.25">
      <c r="Z10" s="24"/>
      <c r="AA10" s="24"/>
    </row>
    <row r="11" spans="1:27" x14ac:dyDescent="0.25">
      <c r="A11" s="23" t="s">
        <v>57</v>
      </c>
      <c r="Z11" s="24"/>
      <c r="AA11" s="24"/>
    </row>
    <row r="12" spans="1:27" x14ac:dyDescent="0.25">
      <c r="A12" s="20" t="s">
        <v>75</v>
      </c>
      <c r="B12" s="78">
        <v>54</v>
      </c>
      <c r="C12" s="78">
        <v>1353.58</v>
      </c>
      <c r="D12" s="78">
        <v>60</v>
      </c>
      <c r="E12" s="78">
        <v>1434.66</v>
      </c>
      <c r="F12" s="78">
        <v>46</v>
      </c>
      <c r="G12" s="78">
        <v>1296.8399999999999</v>
      </c>
      <c r="H12" s="78">
        <v>37</v>
      </c>
      <c r="I12" s="78">
        <v>632.08000000000004</v>
      </c>
      <c r="J12" s="78">
        <v>29</v>
      </c>
      <c r="K12" s="78">
        <v>801.88</v>
      </c>
      <c r="L12" s="78">
        <v>39</v>
      </c>
      <c r="M12" s="78">
        <v>805.99</v>
      </c>
      <c r="N12" s="78">
        <v>40</v>
      </c>
      <c r="O12" s="78">
        <v>900.48</v>
      </c>
      <c r="P12" s="78">
        <v>42</v>
      </c>
      <c r="Q12" s="78">
        <v>1048.3900000000001</v>
      </c>
      <c r="R12" s="78">
        <v>57</v>
      </c>
      <c r="S12" s="78">
        <v>1279.95</v>
      </c>
      <c r="T12" s="78">
        <v>32</v>
      </c>
      <c r="U12" s="78">
        <v>743.21</v>
      </c>
      <c r="V12" s="78">
        <v>45</v>
      </c>
      <c r="W12" s="78">
        <v>987.79</v>
      </c>
      <c r="X12" s="78">
        <v>18</v>
      </c>
      <c r="Y12" s="78">
        <v>389.74</v>
      </c>
      <c r="Z12" s="26">
        <f t="shared" ref="Z12:AA15" si="0">B12+D12+F12+H12+J12+L12+N12+P12+R12+T12+V12+X12</f>
        <v>499</v>
      </c>
      <c r="AA12" s="26">
        <f t="shared" si="0"/>
        <v>11674.590000000002</v>
      </c>
    </row>
    <row r="13" spans="1:27" x14ac:dyDescent="0.25">
      <c r="A13" s="20" t="s">
        <v>76</v>
      </c>
      <c r="B13" s="78">
        <v>2</v>
      </c>
      <c r="C13" s="78">
        <v>28.78</v>
      </c>
      <c r="D13" s="78">
        <v>3</v>
      </c>
      <c r="E13" s="78">
        <v>86.91</v>
      </c>
      <c r="F13" s="78">
        <v>1</v>
      </c>
      <c r="G13" s="78">
        <v>10.029999999999999</v>
      </c>
      <c r="H13" s="78">
        <v>6</v>
      </c>
      <c r="I13" s="78">
        <v>186.55</v>
      </c>
      <c r="J13" s="78">
        <v>2</v>
      </c>
      <c r="K13" s="78">
        <v>20.87</v>
      </c>
      <c r="L13" s="78">
        <v>1</v>
      </c>
      <c r="M13" s="78">
        <v>10.77</v>
      </c>
      <c r="N13" s="78"/>
      <c r="O13" s="78"/>
      <c r="P13" s="78"/>
      <c r="Q13" s="78"/>
      <c r="R13" s="78"/>
      <c r="S13" s="78"/>
      <c r="T13" s="78">
        <v>3</v>
      </c>
      <c r="U13" s="78">
        <v>226.66</v>
      </c>
      <c r="V13" s="78"/>
      <c r="W13" s="78"/>
      <c r="X13" s="78">
        <v>3</v>
      </c>
      <c r="Y13" s="78">
        <v>70.260000000000005</v>
      </c>
      <c r="Z13" s="26">
        <f t="shared" si="0"/>
        <v>21</v>
      </c>
      <c r="AA13" s="26">
        <f t="shared" si="0"/>
        <v>640.82999999999993</v>
      </c>
    </row>
    <row r="14" spans="1:27" x14ac:dyDescent="0.25">
      <c r="A14" s="45" t="s">
        <v>77</v>
      </c>
      <c r="B14" s="78">
        <v>8</v>
      </c>
      <c r="C14" s="78">
        <v>1366</v>
      </c>
      <c r="D14" s="78">
        <v>2</v>
      </c>
      <c r="E14" s="78">
        <v>320</v>
      </c>
      <c r="F14" s="78">
        <v>5</v>
      </c>
      <c r="G14" s="78">
        <v>318</v>
      </c>
      <c r="H14" s="78">
        <v>4</v>
      </c>
      <c r="I14" s="78">
        <v>348</v>
      </c>
      <c r="J14" s="78">
        <v>9</v>
      </c>
      <c r="K14" s="78">
        <v>159</v>
      </c>
      <c r="L14" s="78">
        <v>0</v>
      </c>
      <c r="M14" s="78">
        <v>-11</v>
      </c>
      <c r="N14" s="78">
        <v>2</v>
      </c>
      <c r="O14" s="78">
        <v>88</v>
      </c>
      <c r="P14" s="78">
        <v>6</v>
      </c>
      <c r="Q14" s="78">
        <v>98</v>
      </c>
      <c r="R14" s="78">
        <v>3</v>
      </c>
      <c r="S14" s="78">
        <v>318</v>
      </c>
      <c r="T14" s="78">
        <v>12</v>
      </c>
      <c r="U14" s="78">
        <v>1038</v>
      </c>
      <c r="V14" s="78">
        <v>-1</v>
      </c>
      <c r="W14" s="78">
        <v>18</v>
      </c>
      <c r="X14" s="78">
        <v>3</v>
      </c>
      <c r="Y14" s="78">
        <v>282</v>
      </c>
      <c r="Z14" s="26">
        <f>B14+D14+F14+H14+J14+L14+N14+P14+R14+T14+V14+X14</f>
        <v>53</v>
      </c>
      <c r="AA14" s="26">
        <f t="shared" si="0"/>
        <v>4342</v>
      </c>
    </row>
    <row r="15" spans="1:27" s="19" customFormat="1" x14ac:dyDescent="0.25">
      <c r="A15" s="45" t="s">
        <v>78</v>
      </c>
      <c r="B15" s="79">
        <v>2</v>
      </c>
      <c r="C15" s="79">
        <v>20</v>
      </c>
      <c r="D15" s="79"/>
      <c r="E15" s="79"/>
      <c r="F15" s="79"/>
      <c r="G15" s="79"/>
      <c r="H15" s="79"/>
      <c r="I15" s="79"/>
      <c r="J15" s="79">
        <v>4</v>
      </c>
      <c r="K15" s="79">
        <v>0</v>
      </c>
      <c r="L15" s="79"/>
      <c r="M15" s="79"/>
      <c r="N15" s="79"/>
      <c r="O15" s="79"/>
      <c r="P15" s="79"/>
      <c r="Q15" s="79"/>
      <c r="R15" s="79">
        <v>1</v>
      </c>
      <c r="S15" s="79">
        <v>190</v>
      </c>
      <c r="T15" s="79">
        <v>1</v>
      </c>
      <c r="U15" s="79">
        <v>4</v>
      </c>
      <c r="V15" s="79"/>
      <c r="W15" s="79"/>
      <c r="X15" s="79"/>
      <c r="Y15" s="79"/>
      <c r="Z15" s="26">
        <f t="shared" si="0"/>
        <v>8</v>
      </c>
      <c r="AA15" s="26">
        <f t="shared" si="0"/>
        <v>214</v>
      </c>
    </row>
    <row r="16" spans="1:27" ht="13.8" thickBot="1" x14ac:dyDescent="0.3">
      <c r="A16" s="103" t="s">
        <v>72</v>
      </c>
      <c r="B16" s="17">
        <f t="shared" ref="B16:AA16" si="1">SUM(B12:B15)</f>
        <v>66</v>
      </c>
      <c r="C16" s="33">
        <f t="shared" si="1"/>
        <v>2768.3599999999997</v>
      </c>
      <c r="D16" s="17">
        <f t="shared" si="1"/>
        <v>65</v>
      </c>
      <c r="E16" s="33">
        <f t="shared" si="1"/>
        <v>1841.5700000000002</v>
      </c>
      <c r="F16" s="17">
        <f t="shared" si="1"/>
        <v>52</v>
      </c>
      <c r="G16" s="33">
        <f t="shared" si="1"/>
        <v>1624.87</v>
      </c>
      <c r="H16" s="17">
        <f t="shared" si="1"/>
        <v>47</v>
      </c>
      <c r="I16" s="33">
        <f t="shared" si="1"/>
        <v>1166.6300000000001</v>
      </c>
      <c r="J16" s="17">
        <f t="shared" si="1"/>
        <v>44</v>
      </c>
      <c r="K16" s="33">
        <f t="shared" si="1"/>
        <v>981.75</v>
      </c>
      <c r="L16" s="17">
        <f t="shared" si="1"/>
        <v>40</v>
      </c>
      <c r="M16" s="33">
        <f t="shared" si="1"/>
        <v>805.76</v>
      </c>
      <c r="N16" s="17">
        <f t="shared" si="1"/>
        <v>42</v>
      </c>
      <c r="O16" s="33">
        <f t="shared" si="1"/>
        <v>988.48</v>
      </c>
      <c r="P16" s="17">
        <f t="shared" si="1"/>
        <v>48</v>
      </c>
      <c r="Q16" s="33">
        <f t="shared" si="1"/>
        <v>1146.3900000000001</v>
      </c>
      <c r="R16" s="17">
        <f t="shared" si="1"/>
        <v>61</v>
      </c>
      <c r="S16" s="33">
        <f t="shared" si="1"/>
        <v>1787.95</v>
      </c>
      <c r="T16" s="17">
        <f t="shared" si="1"/>
        <v>48</v>
      </c>
      <c r="U16" s="33">
        <f t="shared" si="1"/>
        <v>2011.87</v>
      </c>
      <c r="V16" s="17">
        <f t="shared" si="1"/>
        <v>44</v>
      </c>
      <c r="W16" s="33">
        <f t="shared" si="1"/>
        <v>1005.79</v>
      </c>
      <c r="X16" s="17">
        <f t="shared" si="1"/>
        <v>24</v>
      </c>
      <c r="Y16" s="33">
        <f t="shared" si="1"/>
        <v>742</v>
      </c>
      <c r="Z16" s="28">
        <f t="shared" si="1"/>
        <v>581</v>
      </c>
      <c r="AA16" s="29">
        <f t="shared" si="1"/>
        <v>16871.420000000002</v>
      </c>
    </row>
    <row r="17" spans="1:29" ht="13.8" thickTop="1" x14ac:dyDescent="0.25">
      <c r="Z17" s="24"/>
      <c r="AA17" s="24"/>
    </row>
    <row r="18" spans="1:29" x14ac:dyDescent="0.25">
      <c r="A18" s="23" t="s">
        <v>91</v>
      </c>
      <c r="Z18" s="24"/>
      <c r="AA18" s="24"/>
    </row>
    <row r="19" spans="1:29" x14ac:dyDescent="0.25">
      <c r="A19" s="45" t="s">
        <v>79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26">
        <f t="shared" ref="Z19:AA24" si="2">B19+D19+F19+H19+J19+L19+N19+P19+R19+T19+V19+X19</f>
        <v>0</v>
      </c>
      <c r="AA19" s="26">
        <f t="shared" si="2"/>
        <v>0</v>
      </c>
    </row>
    <row r="20" spans="1:29" x14ac:dyDescent="0.25">
      <c r="A20" s="45" t="s">
        <v>80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6">
        <f t="shared" si="2"/>
        <v>0</v>
      </c>
      <c r="AA20" s="26">
        <f t="shared" si="2"/>
        <v>0</v>
      </c>
    </row>
    <row r="21" spans="1:29" x14ac:dyDescent="0.25">
      <c r="A21" s="45" t="s">
        <v>81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26">
        <f t="shared" si="2"/>
        <v>0</v>
      </c>
      <c r="AA21" s="26">
        <f t="shared" si="2"/>
        <v>0</v>
      </c>
    </row>
    <row r="22" spans="1:29" x14ac:dyDescent="0.25">
      <c r="A22" s="45" t="s">
        <v>82</v>
      </c>
      <c r="B22" s="80">
        <v>1</v>
      </c>
      <c r="C22" s="80">
        <v>1035.05</v>
      </c>
      <c r="D22" s="80">
        <v>3</v>
      </c>
      <c r="E22" s="82">
        <v>949.75</v>
      </c>
      <c r="F22" s="80">
        <v>2</v>
      </c>
      <c r="G22" s="80">
        <v>907.5</v>
      </c>
      <c r="H22" s="80">
        <v>3</v>
      </c>
      <c r="I22" s="80">
        <v>1202.67</v>
      </c>
      <c r="J22" s="80">
        <v>1</v>
      </c>
      <c r="K22" s="80">
        <v>475.9</v>
      </c>
      <c r="L22" s="80">
        <v>1</v>
      </c>
      <c r="M22" s="80">
        <v>298.5</v>
      </c>
      <c r="N22" s="80">
        <v>2</v>
      </c>
      <c r="O22" s="80">
        <v>692.9</v>
      </c>
      <c r="P22" s="80">
        <v>3</v>
      </c>
      <c r="Q22" s="80">
        <v>1448.64</v>
      </c>
      <c r="R22" s="80">
        <v>1</v>
      </c>
      <c r="S22" s="80">
        <v>595.09</v>
      </c>
      <c r="T22" s="80">
        <v>2</v>
      </c>
      <c r="U22" s="80">
        <v>1325.05</v>
      </c>
      <c r="V22" s="80">
        <v>3</v>
      </c>
      <c r="W22" s="80">
        <v>1160.8</v>
      </c>
      <c r="X22" s="80">
        <v>1</v>
      </c>
      <c r="Y22" s="80">
        <v>402.9</v>
      </c>
      <c r="Z22" s="26">
        <f t="shared" si="2"/>
        <v>23</v>
      </c>
      <c r="AA22" s="26">
        <f t="shared" si="2"/>
        <v>10494.749999999998</v>
      </c>
    </row>
    <row r="23" spans="1:29" x14ac:dyDescent="0.25">
      <c r="A23" s="45" t="s">
        <v>83</v>
      </c>
      <c r="B23" s="80">
        <v>1</v>
      </c>
      <c r="C23" s="80">
        <v>131.30000000000001</v>
      </c>
      <c r="D23" s="80"/>
      <c r="E23" s="80"/>
      <c r="F23" s="80"/>
      <c r="G23" s="80"/>
      <c r="H23" s="80"/>
      <c r="I23" s="80"/>
      <c r="J23" s="80"/>
      <c r="K23" s="80"/>
      <c r="L23" s="80">
        <v>1</v>
      </c>
      <c r="M23" s="80">
        <v>264.3</v>
      </c>
      <c r="N23" s="80">
        <v>1</v>
      </c>
      <c r="O23" s="80">
        <v>173.4</v>
      </c>
      <c r="P23" s="80">
        <v>2</v>
      </c>
      <c r="Q23" s="80">
        <v>616.20000000000005</v>
      </c>
      <c r="R23" s="80">
        <v>2</v>
      </c>
      <c r="S23" s="80">
        <v>1565.32</v>
      </c>
      <c r="T23" s="80">
        <v>1</v>
      </c>
      <c r="U23" s="80">
        <v>386.3</v>
      </c>
      <c r="V23" s="80"/>
      <c r="W23" s="80"/>
      <c r="X23" s="80"/>
      <c r="Y23" s="80"/>
      <c r="Z23" s="26">
        <f t="shared" si="2"/>
        <v>8</v>
      </c>
      <c r="AA23" s="26">
        <f t="shared" si="2"/>
        <v>3136.82</v>
      </c>
    </row>
    <row r="24" spans="1:29" x14ac:dyDescent="0.25">
      <c r="A24" s="45" t="s">
        <v>66</v>
      </c>
      <c r="B24" s="79"/>
      <c r="C24" s="79"/>
      <c r="D24" s="79"/>
      <c r="E24" s="79"/>
      <c r="F24" s="79"/>
      <c r="G24" s="79"/>
      <c r="H24" s="79"/>
      <c r="I24" s="79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>
        <v>2</v>
      </c>
      <c r="U24" s="78">
        <v>2306.1999999999998</v>
      </c>
      <c r="V24" s="78"/>
      <c r="W24" s="78"/>
      <c r="X24" s="78"/>
      <c r="Y24" s="78"/>
      <c r="Z24" s="26">
        <f t="shared" si="2"/>
        <v>2</v>
      </c>
      <c r="AA24" s="26">
        <f t="shared" si="2"/>
        <v>2306.1999999999998</v>
      </c>
    </row>
    <row r="25" spans="1:29" ht="13.8" thickBot="1" x14ac:dyDescent="0.3">
      <c r="A25" s="23" t="s">
        <v>85</v>
      </c>
      <c r="B25" s="17">
        <f t="shared" ref="B25:AA25" si="3">SUM(B19:B24)</f>
        <v>2</v>
      </c>
      <c r="C25" s="33">
        <f t="shared" si="3"/>
        <v>1166.3499999999999</v>
      </c>
      <c r="D25" s="17">
        <f t="shared" si="3"/>
        <v>3</v>
      </c>
      <c r="E25" s="33">
        <f t="shared" si="3"/>
        <v>949.75</v>
      </c>
      <c r="F25" s="17">
        <f t="shared" si="3"/>
        <v>2</v>
      </c>
      <c r="G25" s="33">
        <f t="shared" si="3"/>
        <v>907.5</v>
      </c>
      <c r="H25" s="17">
        <f t="shared" si="3"/>
        <v>3</v>
      </c>
      <c r="I25" s="33">
        <f t="shared" si="3"/>
        <v>1202.67</v>
      </c>
      <c r="J25" s="36">
        <f t="shared" si="3"/>
        <v>1</v>
      </c>
      <c r="K25" s="43">
        <f t="shared" si="3"/>
        <v>475.9</v>
      </c>
      <c r="L25" s="36">
        <f t="shared" si="3"/>
        <v>2</v>
      </c>
      <c r="M25" s="43">
        <f t="shared" si="3"/>
        <v>562.79999999999995</v>
      </c>
      <c r="N25" s="36">
        <f t="shared" si="3"/>
        <v>3</v>
      </c>
      <c r="O25" s="43">
        <f t="shared" si="3"/>
        <v>866.3</v>
      </c>
      <c r="P25" s="36">
        <f t="shared" si="3"/>
        <v>5</v>
      </c>
      <c r="Q25" s="43">
        <f t="shared" si="3"/>
        <v>2064.84</v>
      </c>
      <c r="R25" s="36">
        <f t="shared" si="3"/>
        <v>3</v>
      </c>
      <c r="S25" s="43">
        <f t="shared" si="3"/>
        <v>2160.41</v>
      </c>
      <c r="T25" s="36">
        <f t="shared" si="3"/>
        <v>5</v>
      </c>
      <c r="U25" s="43">
        <f t="shared" si="3"/>
        <v>4017.5499999999997</v>
      </c>
      <c r="V25" s="36">
        <f t="shared" si="3"/>
        <v>3</v>
      </c>
      <c r="W25" s="43">
        <f t="shared" si="3"/>
        <v>1160.8</v>
      </c>
      <c r="X25" s="36">
        <f t="shared" si="3"/>
        <v>1</v>
      </c>
      <c r="Y25" s="43">
        <f t="shared" si="3"/>
        <v>402.9</v>
      </c>
      <c r="Z25" s="28">
        <f t="shared" si="3"/>
        <v>33</v>
      </c>
      <c r="AA25" s="29">
        <f t="shared" si="3"/>
        <v>15937.769999999997</v>
      </c>
    </row>
    <row r="26" spans="1:29" ht="13.8" thickTop="1" x14ac:dyDescent="0.25">
      <c r="A26" s="23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/>
      <c r="AA26" s="30"/>
    </row>
    <row r="27" spans="1:29" x14ac:dyDescent="0.25">
      <c r="A27" s="138" t="s">
        <v>92</v>
      </c>
      <c r="B27" s="35">
        <f t="shared" ref="B27:AA27" si="4">B16+B25</f>
        <v>68</v>
      </c>
      <c r="C27" s="44">
        <f t="shared" si="4"/>
        <v>3934.7099999999996</v>
      </c>
      <c r="D27" s="35">
        <f t="shared" si="4"/>
        <v>68</v>
      </c>
      <c r="E27" s="44">
        <f t="shared" si="4"/>
        <v>2791.32</v>
      </c>
      <c r="F27" s="35">
        <f t="shared" si="4"/>
        <v>54</v>
      </c>
      <c r="G27" s="44">
        <f t="shared" si="4"/>
        <v>2532.37</v>
      </c>
      <c r="H27" s="35">
        <f t="shared" si="4"/>
        <v>50</v>
      </c>
      <c r="I27" s="44">
        <f t="shared" si="4"/>
        <v>2369.3000000000002</v>
      </c>
      <c r="J27" s="35">
        <f t="shared" si="4"/>
        <v>45</v>
      </c>
      <c r="K27" s="44">
        <f t="shared" si="4"/>
        <v>1457.65</v>
      </c>
      <c r="L27" s="35">
        <f t="shared" si="4"/>
        <v>42</v>
      </c>
      <c r="M27" s="44">
        <f t="shared" si="4"/>
        <v>1368.56</v>
      </c>
      <c r="N27" s="35">
        <f t="shared" si="4"/>
        <v>45</v>
      </c>
      <c r="O27" s="44">
        <f t="shared" si="4"/>
        <v>1854.78</v>
      </c>
      <c r="P27" s="35">
        <f t="shared" si="4"/>
        <v>53</v>
      </c>
      <c r="Q27" s="44">
        <f t="shared" si="4"/>
        <v>3211.2300000000005</v>
      </c>
      <c r="R27" s="35">
        <f t="shared" si="4"/>
        <v>64</v>
      </c>
      <c r="S27" s="44">
        <f t="shared" si="4"/>
        <v>3948.3599999999997</v>
      </c>
      <c r="T27" s="35">
        <f t="shared" si="4"/>
        <v>53</v>
      </c>
      <c r="U27" s="44">
        <f t="shared" si="4"/>
        <v>6029.42</v>
      </c>
      <c r="V27" s="35">
        <f t="shared" si="4"/>
        <v>47</v>
      </c>
      <c r="W27" s="44">
        <f t="shared" si="4"/>
        <v>2166.59</v>
      </c>
      <c r="X27" s="35">
        <f t="shared" si="4"/>
        <v>25</v>
      </c>
      <c r="Y27" s="44">
        <f t="shared" si="4"/>
        <v>1144.9000000000001</v>
      </c>
      <c r="Z27" s="63">
        <f t="shared" si="4"/>
        <v>614</v>
      </c>
      <c r="AA27" s="64">
        <f t="shared" si="4"/>
        <v>32809.19</v>
      </c>
    </row>
    <row r="28" spans="1:29" x14ac:dyDescent="0.25">
      <c r="A28" s="23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4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63"/>
      <c r="AA28" s="64"/>
    </row>
    <row r="29" spans="1:29" ht="12.75" customHeight="1" x14ac:dyDescent="0.25">
      <c r="A29" s="23" t="s">
        <v>58</v>
      </c>
      <c r="B29" s="34"/>
      <c r="C29" s="77">
        <v>38903.14</v>
      </c>
      <c r="D29" s="34"/>
      <c r="E29" s="77">
        <v>45952.03</v>
      </c>
      <c r="F29" s="34"/>
      <c r="G29" s="77">
        <v>33901.82</v>
      </c>
      <c r="H29" s="34"/>
      <c r="I29" s="77">
        <v>34338.660000000003</v>
      </c>
      <c r="J29" s="34"/>
      <c r="K29" s="77">
        <v>24398.81</v>
      </c>
      <c r="L29" s="34"/>
      <c r="M29" s="77">
        <v>23486.639999999999</v>
      </c>
      <c r="N29" s="34"/>
      <c r="O29" s="77">
        <v>26188.52</v>
      </c>
      <c r="P29" s="34"/>
      <c r="Q29" s="77">
        <v>29556.62</v>
      </c>
      <c r="R29" s="34"/>
      <c r="S29" s="77">
        <v>31875.56</v>
      </c>
      <c r="T29" s="34"/>
      <c r="U29" s="77">
        <v>27371.119999999999</v>
      </c>
      <c r="V29" s="34"/>
      <c r="W29" s="77">
        <v>22628.09</v>
      </c>
      <c r="X29" s="34"/>
      <c r="Y29" s="77">
        <v>13513.41</v>
      </c>
      <c r="Z29" s="54"/>
      <c r="AA29" s="32">
        <f>C29+E29+G29+I29+K29+M29+O29+Q29+S29+U29+W29+Y29</f>
        <v>352114.42</v>
      </c>
      <c r="AC29" s="56"/>
    </row>
    <row r="30" spans="1:29" s="9" customFormat="1" ht="12.75" customHeight="1" thickBot="1" x14ac:dyDescent="0.3">
      <c r="A30" s="45" t="s">
        <v>59</v>
      </c>
      <c r="B30" s="18"/>
      <c r="C30" s="57">
        <f>C27/C29</f>
        <v>0.10114119323016085</v>
      </c>
      <c r="D30" s="18"/>
      <c r="E30" s="57">
        <f>E27/E29</f>
        <v>6.0744215217477887E-2</v>
      </c>
      <c r="F30" s="18"/>
      <c r="G30" s="57">
        <f>G27/G29</f>
        <v>7.4697169650478942E-2</v>
      </c>
      <c r="H30" s="18"/>
      <c r="I30" s="57">
        <f>I27/I29</f>
        <v>6.8998033120686711E-2</v>
      </c>
      <c r="J30" s="18"/>
      <c r="K30" s="57">
        <f>K27/K29</f>
        <v>5.9742667777649812E-2</v>
      </c>
      <c r="L30" s="18"/>
      <c r="M30" s="57">
        <f>M27/M29</f>
        <v>5.8269722701927561E-2</v>
      </c>
      <c r="N30" s="18"/>
      <c r="O30" s="57">
        <f>O27/O29</f>
        <v>7.0824162648366537E-2</v>
      </c>
      <c r="P30" s="18"/>
      <c r="Q30" s="57">
        <f>Q27/Q29</f>
        <v>0.10864672618181648</v>
      </c>
      <c r="R30" s="18"/>
      <c r="S30" s="57">
        <f>S27/S29</f>
        <v>0.12386794145734223</v>
      </c>
      <c r="T30" s="18"/>
      <c r="U30" s="57">
        <f>U27/U29</f>
        <v>0.22028400737711867</v>
      </c>
      <c r="V30" s="18"/>
      <c r="W30" s="57">
        <f>W27/W29</f>
        <v>9.5747807260798415E-2</v>
      </c>
      <c r="X30" s="18"/>
      <c r="Y30" s="57">
        <f>Y27/Y29</f>
        <v>8.4723248980087193E-2</v>
      </c>
      <c r="Z30" s="65"/>
      <c r="AA30" s="66">
        <f>AA27/AA29</f>
        <v>9.3177638109793987E-2</v>
      </c>
    </row>
    <row r="31" spans="1:29" s="9" customFormat="1" ht="13.5" customHeight="1" thickTop="1" x14ac:dyDescent="0.25">
      <c r="A31" s="21"/>
      <c r="B31" s="2"/>
      <c r="C31" s="8"/>
      <c r="D31" s="2"/>
      <c r="E31" s="8"/>
      <c r="F31" s="2"/>
      <c r="G31" s="8"/>
      <c r="H31" s="2"/>
      <c r="I31" s="8"/>
      <c r="J31" s="2"/>
      <c r="K31" s="8"/>
      <c r="L31" s="2"/>
      <c r="M31" s="8"/>
      <c r="N31" s="2"/>
      <c r="O31" s="8"/>
      <c r="P31" s="2"/>
      <c r="Q31" s="8"/>
      <c r="R31" s="2"/>
      <c r="S31" s="8"/>
      <c r="T31" s="2"/>
      <c r="U31" s="8"/>
      <c r="V31" s="2"/>
      <c r="W31" s="8"/>
      <c r="X31" s="2"/>
      <c r="Y31" s="8"/>
      <c r="Z31" s="24"/>
      <c r="AA31" s="67"/>
    </row>
    <row r="32" spans="1:29" x14ac:dyDescent="0.25">
      <c r="A32" s="23" t="s">
        <v>56</v>
      </c>
      <c r="Z32" s="24"/>
      <c r="AA32" s="24"/>
    </row>
    <row r="33" spans="1:31" s="19" customFormat="1" x14ac:dyDescent="0.25">
      <c r="A33" s="45" t="s">
        <v>87</v>
      </c>
      <c r="B33" s="80">
        <v>33</v>
      </c>
      <c r="C33" s="80">
        <v>2238.21</v>
      </c>
      <c r="D33" s="80">
        <v>17</v>
      </c>
      <c r="E33" s="80">
        <v>921.69</v>
      </c>
      <c r="F33" s="80">
        <v>49</v>
      </c>
      <c r="G33" s="80">
        <v>2615.16</v>
      </c>
      <c r="H33" s="80">
        <v>81</v>
      </c>
      <c r="I33" s="80">
        <v>5324.99</v>
      </c>
      <c r="J33" s="80">
        <v>33</v>
      </c>
      <c r="K33" s="80">
        <v>2686.9</v>
      </c>
      <c r="L33" s="80">
        <v>3</v>
      </c>
      <c r="M33" s="80">
        <v>190.95</v>
      </c>
      <c r="N33" s="80">
        <v>16</v>
      </c>
      <c r="O33" s="81">
        <v>794.35</v>
      </c>
      <c r="P33" s="80">
        <v>17</v>
      </c>
      <c r="Q33" s="81">
        <v>594.9</v>
      </c>
      <c r="R33" s="80">
        <v>17</v>
      </c>
      <c r="S33" s="81">
        <v>809.05</v>
      </c>
      <c r="T33" s="80">
        <v>40</v>
      </c>
      <c r="U33" s="81">
        <v>1397.95</v>
      </c>
      <c r="V33" s="80">
        <v>27</v>
      </c>
      <c r="W33" s="81">
        <v>1507.8</v>
      </c>
      <c r="X33" s="80">
        <v>20</v>
      </c>
      <c r="Y33" s="81">
        <v>1415.84</v>
      </c>
      <c r="Z33" s="26">
        <f>B33+D33+F33+H33+J33+L33+N33+P33+R33+T33+V33+X33</f>
        <v>353</v>
      </c>
      <c r="AA33" s="59">
        <f>C33+E33+G33+I33+K33+M33+O33+Q33+S33+U33+W33+Y33</f>
        <v>20497.789999999997</v>
      </c>
    </row>
    <row r="34" spans="1:31" x14ac:dyDescent="0.25">
      <c r="A34" s="45" t="s">
        <v>86</v>
      </c>
      <c r="B34" s="80">
        <v>17</v>
      </c>
      <c r="C34" s="80">
        <v>1601.29</v>
      </c>
      <c r="D34" s="80">
        <v>37</v>
      </c>
      <c r="E34" s="80">
        <v>2895.59</v>
      </c>
      <c r="F34" s="80">
        <v>66</v>
      </c>
      <c r="G34" s="80">
        <v>1985.02</v>
      </c>
      <c r="H34" s="80">
        <v>35</v>
      </c>
      <c r="I34" s="80">
        <v>797.87</v>
      </c>
      <c r="J34" s="80">
        <v>47</v>
      </c>
      <c r="K34" s="80">
        <v>1011.23</v>
      </c>
      <c r="L34" s="80">
        <v>48</v>
      </c>
      <c r="M34" s="80">
        <v>4053.34</v>
      </c>
      <c r="N34" s="80">
        <v>15</v>
      </c>
      <c r="O34" s="81">
        <v>394.05</v>
      </c>
      <c r="P34" s="80">
        <v>67</v>
      </c>
      <c r="Q34" s="81">
        <v>1380.77</v>
      </c>
      <c r="R34" s="80">
        <v>61</v>
      </c>
      <c r="S34" s="81">
        <v>1513.35</v>
      </c>
      <c r="T34" s="80">
        <v>27</v>
      </c>
      <c r="U34" s="81">
        <v>671.83</v>
      </c>
      <c r="V34" s="80">
        <v>37</v>
      </c>
      <c r="W34" s="81">
        <v>871.64</v>
      </c>
      <c r="X34" s="80">
        <v>76</v>
      </c>
      <c r="Y34" s="81">
        <v>4569.71</v>
      </c>
      <c r="Z34" s="26">
        <f>B34+D34+F34+H34+J34+L34+N34+P34+R34+T34+V34+X34</f>
        <v>533</v>
      </c>
      <c r="AA34" s="59">
        <f>C34+E34+G34+I34+K34+M34+O34+Q34+S34+U34+W34+Y34</f>
        <v>21745.69</v>
      </c>
    </row>
    <row r="35" spans="1:31" s="15" customFormat="1" ht="13.8" thickBot="1" x14ac:dyDescent="0.3">
      <c r="A35" s="40" t="s">
        <v>88</v>
      </c>
      <c r="B35" s="37">
        <f t="shared" ref="B35:M35" si="5">B33+B34</f>
        <v>50</v>
      </c>
      <c r="C35" s="60">
        <f t="shared" si="5"/>
        <v>3839.5</v>
      </c>
      <c r="D35" s="37">
        <f t="shared" si="5"/>
        <v>54</v>
      </c>
      <c r="E35" s="60">
        <f t="shared" si="5"/>
        <v>3817.28</v>
      </c>
      <c r="F35" s="37">
        <f t="shared" si="5"/>
        <v>115</v>
      </c>
      <c r="G35" s="60">
        <f t="shared" si="5"/>
        <v>4600.18</v>
      </c>
      <c r="H35" s="37">
        <f t="shared" si="5"/>
        <v>116</v>
      </c>
      <c r="I35" s="60">
        <f t="shared" si="5"/>
        <v>6122.86</v>
      </c>
      <c r="J35" s="37">
        <f t="shared" si="5"/>
        <v>80</v>
      </c>
      <c r="K35" s="60">
        <f t="shared" si="5"/>
        <v>3698.13</v>
      </c>
      <c r="L35" s="37">
        <f t="shared" si="5"/>
        <v>51</v>
      </c>
      <c r="M35" s="60">
        <f t="shared" si="5"/>
        <v>4244.29</v>
      </c>
      <c r="N35" s="37">
        <f t="shared" ref="N35:AA35" si="6">SUM(N33:N34)</f>
        <v>31</v>
      </c>
      <c r="O35" s="60">
        <f t="shared" si="6"/>
        <v>1188.4000000000001</v>
      </c>
      <c r="P35" s="37">
        <f t="shared" si="6"/>
        <v>84</v>
      </c>
      <c r="Q35" s="60">
        <f t="shared" si="6"/>
        <v>1975.67</v>
      </c>
      <c r="R35" s="37">
        <f t="shared" si="6"/>
        <v>78</v>
      </c>
      <c r="S35" s="60">
        <f t="shared" si="6"/>
        <v>2322.3999999999996</v>
      </c>
      <c r="T35" s="37">
        <f t="shared" si="6"/>
        <v>67</v>
      </c>
      <c r="U35" s="60">
        <f t="shared" si="6"/>
        <v>2069.7800000000002</v>
      </c>
      <c r="V35" s="37">
        <f t="shared" si="6"/>
        <v>64</v>
      </c>
      <c r="W35" s="60">
        <f t="shared" si="6"/>
        <v>2379.44</v>
      </c>
      <c r="X35" s="37">
        <f t="shared" si="6"/>
        <v>96</v>
      </c>
      <c r="Y35" s="60">
        <f t="shared" si="6"/>
        <v>5985.55</v>
      </c>
      <c r="Z35" s="28">
        <f t="shared" si="6"/>
        <v>886</v>
      </c>
      <c r="AA35" s="29">
        <f t="shared" si="6"/>
        <v>42243.479999999996</v>
      </c>
    </row>
    <row r="36" spans="1:31" ht="13.8" thickTop="1" x14ac:dyDescent="0.25">
      <c r="A36" s="1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31" s="40" customFormat="1" ht="26.4" x14ac:dyDescent="0.25">
      <c r="A37" s="99" t="s">
        <v>73</v>
      </c>
      <c r="B37" s="143"/>
      <c r="C37" s="144">
        <f>C16+C25+C35-C9</f>
        <v>6779.0099999999993</v>
      </c>
      <c r="D37" s="143"/>
      <c r="E37" s="144">
        <f>E16+E25+E35-E9</f>
        <v>5534.4800000000005</v>
      </c>
      <c r="F37" s="143"/>
      <c r="G37" s="144">
        <f>G16+G25+G35-G9</f>
        <v>6341.38</v>
      </c>
      <c r="H37" s="143"/>
      <c r="I37" s="144">
        <f>I16+I25+I35-I9</f>
        <v>7463.57</v>
      </c>
      <c r="J37" s="143"/>
      <c r="K37" s="144">
        <f>K16+K25+K35-K9</f>
        <v>4456.3700000000008</v>
      </c>
      <c r="L37" s="143"/>
      <c r="M37" s="144">
        <f>M16+M25+M35-M9</f>
        <v>4873.2900000000009</v>
      </c>
      <c r="N37" s="143"/>
      <c r="O37" s="144">
        <f>O16+O25+O35-O9</f>
        <v>2375.0700000000002</v>
      </c>
      <c r="P37" s="143"/>
      <c r="Q37" s="144">
        <f>Q16+Q25+Q35-Q9</f>
        <v>4183.6000000000004</v>
      </c>
      <c r="R37" s="143"/>
      <c r="S37" s="144">
        <f>S16+S25+S35-S9</f>
        <v>5078.9799999999996</v>
      </c>
      <c r="T37" s="143"/>
      <c r="U37" s="144">
        <f>U16+U25+U35-U9</f>
        <v>7357.5500000000011</v>
      </c>
      <c r="V37" s="143"/>
      <c r="W37" s="144">
        <f>W16+W25+W35-W9</f>
        <v>3779.0200000000004</v>
      </c>
      <c r="X37" s="143"/>
      <c r="Y37" s="144">
        <f>Y16+Y25+Y35-Y9</f>
        <v>6736.4900000000007</v>
      </c>
      <c r="Z37" s="143"/>
      <c r="AA37" s="144">
        <f>AA16+AA25+AA35-AA9</f>
        <v>64958.81</v>
      </c>
      <c r="AE37" s="41"/>
    </row>
    <row r="38" spans="1:31" x14ac:dyDescent="0.25">
      <c r="A38" s="10"/>
      <c r="B38" s="9"/>
      <c r="C38" s="9"/>
      <c r="D38" s="9"/>
      <c r="E38" s="9"/>
      <c r="F38" s="9"/>
      <c r="G38" s="9"/>
      <c r="H38" s="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31" ht="23.4" x14ac:dyDescent="0.25">
      <c r="A39" s="139" t="s">
        <v>94</v>
      </c>
    </row>
    <row r="40" spans="1:31" ht="24" x14ac:dyDescent="0.25">
      <c r="A40" s="140" t="s">
        <v>95</v>
      </c>
    </row>
  </sheetData>
  <mergeCells count="13">
    <mergeCell ref="L3:M3"/>
    <mergeCell ref="B3:C3"/>
    <mergeCell ref="D3:E3"/>
    <mergeCell ref="F3:G3"/>
    <mergeCell ref="H3:I3"/>
    <mergeCell ref="J3:K3"/>
    <mergeCell ref="N3:O3"/>
    <mergeCell ref="P3:Q3"/>
    <mergeCell ref="Z3:AA3"/>
    <mergeCell ref="R3:S3"/>
    <mergeCell ref="T3:U3"/>
    <mergeCell ref="V3:W3"/>
    <mergeCell ref="X3:Y3"/>
  </mergeCells>
  <phoneticPr fontId="4" type="noConversion"/>
  <pageMargins left="0.18" right="0.2" top="0.51" bottom="0.86" header="0.5" footer="0.5"/>
  <pageSetup scale="56" orientation="landscape" r:id="rId1"/>
  <headerFooter alignWithMargins="0">
    <oddFooter>&amp;L&amp;8&amp;Z&amp;F&amp;R&amp;8Prepared by Danielle Meier
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E40"/>
  <sheetViews>
    <sheetView zoomScaleNormal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50.33203125" customWidth="1"/>
    <col min="2" max="2" width="5.88671875" style="1" customWidth="1"/>
    <col min="3" max="3" width="9.6640625" style="1" customWidth="1"/>
    <col min="4" max="4" width="5.88671875" style="1" customWidth="1"/>
    <col min="5" max="5" width="9.6640625" style="1" customWidth="1"/>
    <col min="6" max="6" width="5.88671875" style="1" customWidth="1"/>
    <col min="7" max="7" width="9.6640625" style="1" customWidth="1"/>
    <col min="8" max="8" width="6.33203125" style="1" customWidth="1"/>
    <col min="9" max="9" width="8.109375" style="1" customWidth="1"/>
    <col min="10" max="10" width="6.33203125" style="1" customWidth="1"/>
    <col min="11" max="11" width="7.33203125" style="1" customWidth="1"/>
    <col min="12" max="12" width="6.33203125" style="1" customWidth="1"/>
    <col min="13" max="13" width="8.6640625" style="1" customWidth="1"/>
    <col min="14" max="14" width="6.33203125" style="1" customWidth="1"/>
    <col min="15" max="15" width="8.109375" style="1" customWidth="1"/>
    <col min="16" max="16" width="6.33203125" style="1" customWidth="1"/>
    <col min="17" max="17" width="7.33203125" style="1" customWidth="1"/>
    <col min="18" max="18" width="6.33203125" style="1" customWidth="1"/>
    <col min="19" max="19" width="8.109375" style="1" customWidth="1"/>
    <col min="20" max="20" width="6.33203125" style="1" customWidth="1"/>
    <col min="21" max="21" width="8.109375" style="1" customWidth="1"/>
    <col min="22" max="22" width="6.33203125" style="1" customWidth="1"/>
    <col min="23" max="23" width="8.109375" style="1" customWidth="1"/>
    <col min="24" max="24" width="7" style="1" customWidth="1"/>
    <col min="25" max="25" width="7.33203125" style="1" customWidth="1"/>
    <col min="26" max="26" width="6.44140625" style="2" customWidth="1"/>
    <col min="27" max="27" width="11.109375" style="2" customWidth="1"/>
    <col min="28" max="194" width="8.88671875" customWidth="1"/>
  </cols>
  <sheetData>
    <row r="1" spans="1:27" x14ac:dyDescent="0.25">
      <c r="A1" t="s">
        <v>67</v>
      </c>
    </row>
    <row r="2" spans="1:27" x14ac:dyDescent="0.25">
      <c r="A2" t="s">
        <v>21</v>
      </c>
    </row>
    <row r="3" spans="1:27" s="19" customFormat="1" x14ac:dyDescent="0.25">
      <c r="A3" s="71" t="s">
        <v>31</v>
      </c>
      <c r="B3" s="148" t="s">
        <v>0</v>
      </c>
      <c r="C3" s="148"/>
      <c r="D3" s="148" t="s">
        <v>1</v>
      </c>
      <c r="E3" s="148"/>
      <c r="F3" s="148" t="s">
        <v>2</v>
      </c>
      <c r="G3" s="148"/>
      <c r="H3" s="148" t="s">
        <v>3</v>
      </c>
      <c r="I3" s="148"/>
      <c r="J3" s="148" t="s">
        <v>4</v>
      </c>
      <c r="K3" s="148"/>
      <c r="L3" s="148" t="s">
        <v>5</v>
      </c>
      <c r="M3" s="148"/>
      <c r="N3" s="148" t="s">
        <v>6</v>
      </c>
      <c r="O3" s="148"/>
      <c r="P3" s="148" t="s">
        <v>7</v>
      </c>
      <c r="Q3" s="148"/>
      <c r="R3" s="148" t="s">
        <v>8</v>
      </c>
      <c r="S3" s="148"/>
      <c r="T3" s="148" t="s">
        <v>9</v>
      </c>
      <c r="U3" s="148"/>
      <c r="V3" s="148" t="s">
        <v>10</v>
      </c>
      <c r="W3" s="148"/>
      <c r="X3" s="148" t="s">
        <v>11</v>
      </c>
      <c r="Y3" s="148"/>
      <c r="Z3" s="149" t="s">
        <v>12</v>
      </c>
      <c r="AA3" s="149"/>
    </row>
    <row r="4" spans="1:27" x14ac:dyDescent="0.25">
      <c r="B4" s="22" t="s">
        <v>13</v>
      </c>
      <c r="C4" s="22" t="s">
        <v>14</v>
      </c>
      <c r="D4" s="22" t="s">
        <v>13</v>
      </c>
      <c r="E4" s="22" t="s">
        <v>14</v>
      </c>
      <c r="F4" s="22" t="s">
        <v>13</v>
      </c>
      <c r="G4" s="22" t="s">
        <v>14</v>
      </c>
      <c r="H4" s="22" t="s">
        <v>13</v>
      </c>
      <c r="I4" s="22" t="s">
        <v>14</v>
      </c>
      <c r="J4" s="22" t="s">
        <v>13</v>
      </c>
      <c r="K4" s="22" t="s">
        <v>14</v>
      </c>
      <c r="L4" s="22" t="s">
        <v>13</v>
      </c>
      <c r="M4" s="22" t="s">
        <v>14</v>
      </c>
      <c r="N4" s="22" t="s">
        <v>13</v>
      </c>
      <c r="O4" s="22" t="s">
        <v>14</v>
      </c>
      <c r="P4" s="22" t="s">
        <v>13</v>
      </c>
      <c r="Q4" s="22" t="s">
        <v>14</v>
      </c>
      <c r="R4" s="22" t="s">
        <v>13</v>
      </c>
      <c r="S4" s="22" t="s">
        <v>14</v>
      </c>
      <c r="T4" s="22" t="s">
        <v>13</v>
      </c>
      <c r="U4" s="22" t="s">
        <v>14</v>
      </c>
      <c r="V4" s="22" t="s">
        <v>13</v>
      </c>
      <c r="W4" s="22" t="s">
        <v>14</v>
      </c>
      <c r="X4" s="22" t="s">
        <v>13</v>
      </c>
      <c r="Y4" s="22" t="s">
        <v>14</v>
      </c>
      <c r="Z4" s="38" t="s">
        <v>13</v>
      </c>
      <c r="AA4" s="38" t="s">
        <v>14</v>
      </c>
    </row>
    <row r="5" spans="1:27" x14ac:dyDescent="0.25">
      <c r="A5" s="13" t="s">
        <v>32</v>
      </c>
      <c r="Z5" s="24"/>
      <c r="AA5" s="24"/>
    </row>
    <row r="6" spans="1:27" ht="13.8" thickBot="1" x14ac:dyDescent="0.3">
      <c r="A6" s="21" t="s">
        <v>34</v>
      </c>
      <c r="B6" s="74">
        <v>43</v>
      </c>
      <c r="D6" s="74">
        <v>26</v>
      </c>
      <c r="F6" s="74">
        <v>28</v>
      </c>
      <c r="H6" s="74">
        <v>26</v>
      </c>
      <c r="J6" s="74">
        <v>18</v>
      </c>
      <c r="L6" s="74">
        <v>23</v>
      </c>
      <c r="N6" s="74">
        <v>21</v>
      </c>
      <c r="P6" s="74">
        <v>18</v>
      </c>
      <c r="R6" s="74">
        <v>25</v>
      </c>
      <c r="T6" s="74">
        <v>16</v>
      </c>
      <c r="V6" s="76">
        <v>19</v>
      </c>
      <c r="X6" s="74">
        <v>9</v>
      </c>
      <c r="Z6" s="25">
        <f>B6+D6+F6+H6+J6+L6+N6+P6+R6+T6+V6+X6</f>
        <v>272</v>
      </c>
      <c r="AA6" s="24"/>
    </row>
    <row r="7" spans="1:27" ht="13.8" thickTop="1" x14ac:dyDescent="0.25">
      <c r="A7" s="100" t="s">
        <v>74</v>
      </c>
      <c r="C7" s="75">
        <v>686.29</v>
      </c>
      <c r="E7" s="75">
        <v>394.17</v>
      </c>
      <c r="G7" s="75">
        <v>350.07</v>
      </c>
      <c r="I7" s="75">
        <v>399.73</v>
      </c>
      <c r="K7" s="75">
        <v>251.81</v>
      </c>
      <c r="M7" s="75">
        <v>339.27</v>
      </c>
      <c r="O7" s="75">
        <v>282.27</v>
      </c>
      <c r="Q7" s="75">
        <v>283.25</v>
      </c>
      <c r="S7" s="75">
        <v>298.58</v>
      </c>
      <c r="U7" s="75">
        <v>199.23</v>
      </c>
      <c r="W7" s="75">
        <v>236.69</v>
      </c>
      <c r="Y7" s="75">
        <v>93.71</v>
      </c>
      <c r="Z7" s="24"/>
      <c r="AA7" s="26">
        <f>C7+E7+G7+I7+K7+M7+O7+Q7+S7+U7+W7+Y7</f>
        <v>3815.07</v>
      </c>
    </row>
    <row r="8" spans="1:27" x14ac:dyDescent="0.25">
      <c r="A8" s="45" t="s">
        <v>84</v>
      </c>
      <c r="C8" s="76">
        <v>43.22</v>
      </c>
      <c r="E8" s="76">
        <v>26</v>
      </c>
      <c r="G8" s="76">
        <v>28.05</v>
      </c>
      <c r="I8" s="76">
        <v>26</v>
      </c>
      <c r="K8" s="76">
        <v>18</v>
      </c>
      <c r="M8" s="76">
        <v>23</v>
      </c>
      <c r="O8" s="76">
        <v>21</v>
      </c>
      <c r="Q8" s="76">
        <v>18</v>
      </c>
      <c r="S8" s="76">
        <v>25</v>
      </c>
      <c r="U8" s="76">
        <v>16</v>
      </c>
      <c r="W8" s="76">
        <v>19</v>
      </c>
      <c r="Y8" s="76">
        <v>9</v>
      </c>
      <c r="Z8" s="24"/>
      <c r="AA8" s="27">
        <f>C8+E8+G8+I8+K8+M8+O8+Q8+S8+U8+W8+Y8</f>
        <v>272.27</v>
      </c>
    </row>
    <row r="9" spans="1:27" ht="13.8" thickBot="1" x14ac:dyDescent="0.3">
      <c r="A9" s="23" t="s">
        <v>35</v>
      </c>
      <c r="B9" s="5"/>
      <c r="C9" s="33">
        <f>SUM(C7:C8)</f>
        <v>729.51</v>
      </c>
      <c r="D9" s="5"/>
      <c r="E9" s="33">
        <f>SUM(E7:E8)</f>
        <v>420.17</v>
      </c>
      <c r="F9" s="5"/>
      <c r="G9" s="33">
        <f>SUM(G7:G8)</f>
        <v>378.12</v>
      </c>
      <c r="H9" s="5"/>
      <c r="I9" s="33">
        <f>SUM(I7:I8)</f>
        <v>425.73</v>
      </c>
      <c r="J9" s="5"/>
      <c r="K9" s="33">
        <f>SUM(K7:K8)</f>
        <v>269.81</v>
      </c>
      <c r="L9" s="5"/>
      <c r="M9" s="33">
        <f>SUM(M7:M8)</f>
        <v>362.27</v>
      </c>
      <c r="N9" s="5"/>
      <c r="O9" s="33">
        <f>SUM(O7:O8)</f>
        <v>303.27</v>
      </c>
      <c r="P9" s="5"/>
      <c r="Q9" s="33">
        <f>SUM(Q7:Q8)</f>
        <v>301.25</v>
      </c>
      <c r="R9" s="5"/>
      <c r="S9" s="33">
        <f>SUM(S7:S8)</f>
        <v>323.58</v>
      </c>
      <c r="T9" s="5"/>
      <c r="U9" s="33">
        <f>SUM(U7:U8)</f>
        <v>215.23</v>
      </c>
      <c r="V9" s="5"/>
      <c r="W9" s="33">
        <f>SUM(W7:W8)</f>
        <v>255.69</v>
      </c>
      <c r="X9" s="5"/>
      <c r="Y9" s="33">
        <f>SUM(Y7:Y8)</f>
        <v>102.71</v>
      </c>
      <c r="Z9" s="25"/>
      <c r="AA9" s="31">
        <f>SUM(AA7:AA8)</f>
        <v>4087.34</v>
      </c>
    </row>
    <row r="10" spans="1:27" ht="13.8" thickTop="1" x14ac:dyDescent="0.25">
      <c r="Z10" s="24"/>
      <c r="AA10" s="24"/>
    </row>
    <row r="11" spans="1:27" x14ac:dyDescent="0.25">
      <c r="A11" s="23" t="s">
        <v>57</v>
      </c>
      <c r="Z11" s="24"/>
      <c r="AA11" s="24"/>
    </row>
    <row r="12" spans="1:27" x14ac:dyDescent="0.25">
      <c r="A12" s="20" t="s">
        <v>75</v>
      </c>
      <c r="B12" s="78">
        <v>33</v>
      </c>
      <c r="C12" s="78">
        <v>619.84</v>
      </c>
      <c r="D12" s="78">
        <v>20</v>
      </c>
      <c r="E12" s="78">
        <v>466.52</v>
      </c>
      <c r="F12" s="78">
        <v>21</v>
      </c>
      <c r="G12" s="78">
        <v>476.88</v>
      </c>
      <c r="H12" s="78">
        <v>21</v>
      </c>
      <c r="I12" s="78">
        <v>282.43</v>
      </c>
      <c r="J12" s="78">
        <v>12</v>
      </c>
      <c r="K12" s="78">
        <v>231.51</v>
      </c>
      <c r="L12" s="78">
        <v>13</v>
      </c>
      <c r="M12" s="78">
        <v>252.97</v>
      </c>
      <c r="N12" s="78">
        <v>23</v>
      </c>
      <c r="O12" s="78">
        <v>429.51</v>
      </c>
      <c r="P12" s="78">
        <v>15</v>
      </c>
      <c r="Q12" s="78">
        <v>257.70999999999998</v>
      </c>
      <c r="R12" s="78">
        <v>22</v>
      </c>
      <c r="S12" s="78">
        <v>452.35</v>
      </c>
      <c r="T12" s="78">
        <v>8</v>
      </c>
      <c r="U12" s="78">
        <v>187.94</v>
      </c>
      <c r="V12" s="78">
        <v>14</v>
      </c>
      <c r="W12" s="78">
        <v>322.83</v>
      </c>
      <c r="X12" s="78">
        <v>5</v>
      </c>
      <c r="Y12" s="78">
        <v>47.9</v>
      </c>
      <c r="Z12" s="26">
        <f t="shared" ref="Z12:AA15" si="0">B12+D12+F12+H12+J12+L12+N12+P12+R12+T12+V12+X12</f>
        <v>207</v>
      </c>
      <c r="AA12" s="26">
        <f t="shared" si="0"/>
        <v>4028.39</v>
      </c>
    </row>
    <row r="13" spans="1:27" x14ac:dyDescent="0.25">
      <c r="A13" s="20" t="s">
        <v>76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>
        <v>1</v>
      </c>
      <c r="Y13" s="78">
        <v>9.2899999999999991</v>
      </c>
      <c r="Z13" s="26">
        <f t="shared" si="0"/>
        <v>1</v>
      </c>
      <c r="AA13" s="26">
        <f t="shared" si="0"/>
        <v>9.2899999999999991</v>
      </c>
    </row>
    <row r="14" spans="1:27" x14ac:dyDescent="0.25">
      <c r="A14" s="45" t="s">
        <v>77</v>
      </c>
      <c r="B14" s="78">
        <v>2</v>
      </c>
      <c r="C14" s="78">
        <v>326</v>
      </c>
      <c r="D14" s="78">
        <v>2</v>
      </c>
      <c r="E14" s="78">
        <v>212</v>
      </c>
      <c r="F14" s="78"/>
      <c r="G14" s="78"/>
      <c r="H14" s="78"/>
      <c r="I14" s="78"/>
      <c r="J14" s="78">
        <v>1</v>
      </c>
      <c r="K14" s="78">
        <v>200</v>
      </c>
      <c r="L14" s="78">
        <v>4</v>
      </c>
      <c r="M14" s="78">
        <v>568</v>
      </c>
      <c r="N14" s="78"/>
      <c r="O14" s="78"/>
      <c r="P14" s="78">
        <v>1</v>
      </c>
      <c r="Q14" s="78">
        <v>84</v>
      </c>
      <c r="R14" s="78"/>
      <c r="S14" s="78"/>
      <c r="T14" s="78"/>
      <c r="U14" s="78"/>
      <c r="V14" s="78"/>
      <c r="W14" s="78"/>
      <c r="X14" s="78">
        <v>-1</v>
      </c>
      <c r="Y14" s="78">
        <v>0</v>
      </c>
      <c r="Z14" s="26">
        <f t="shared" si="0"/>
        <v>9</v>
      </c>
      <c r="AA14" s="26">
        <f t="shared" si="0"/>
        <v>1390</v>
      </c>
    </row>
    <row r="15" spans="1:27" s="19" customFormat="1" x14ac:dyDescent="0.25">
      <c r="A15" s="45" t="s">
        <v>78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26">
        <f t="shared" si="0"/>
        <v>0</v>
      </c>
      <c r="AA15" s="26">
        <f t="shared" si="0"/>
        <v>0</v>
      </c>
    </row>
    <row r="16" spans="1:27" ht="13.8" thickBot="1" x14ac:dyDescent="0.3">
      <c r="A16" s="103" t="s">
        <v>72</v>
      </c>
      <c r="B16" s="17">
        <f t="shared" ref="B16:AA16" si="1">SUM(B12:B15)</f>
        <v>35</v>
      </c>
      <c r="C16" s="33">
        <f t="shared" si="1"/>
        <v>945.84</v>
      </c>
      <c r="D16" s="17">
        <f t="shared" si="1"/>
        <v>22</v>
      </c>
      <c r="E16" s="33">
        <f t="shared" si="1"/>
        <v>678.52</v>
      </c>
      <c r="F16" s="17">
        <f t="shared" si="1"/>
        <v>21</v>
      </c>
      <c r="G16" s="33">
        <f t="shared" si="1"/>
        <v>476.88</v>
      </c>
      <c r="H16" s="17">
        <f t="shared" si="1"/>
        <v>21</v>
      </c>
      <c r="I16" s="33">
        <f t="shared" si="1"/>
        <v>282.43</v>
      </c>
      <c r="J16" s="17">
        <f t="shared" si="1"/>
        <v>13</v>
      </c>
      <c r="K16" s="33">
        <f t="shared" si="1"/>
        <v>431.51</v>
      </c>
      <c r="L16" s="17">
        <f t="shared" si="1"/>
        <v>17</v>
      </c>
      <c r="M16" s="33">
        <f t="shared" si="1"/>
        <v>820.97</v>
      </c>
      <c r="N16" s="17">
        <f t="shared" si="1"/>
        <v>23</v>
      </c>
      <c r="O16" s="33">
        <f t="shared" si="1"/>
        <v>429.51</v>
      </c>
      <c r="P16" s="17">
        <f t="shared" si="1"/>
        <v>16</v>
      </c>
      <c r="Q16" s="33">
        <f t="shared" si="1"/>
        <v>341.71</v>
      </c>
      <c r="R16" s="17">
        <f t="shared" si="1"/>
        <v>22</v>
      </c>
      <c r="S16" s="33">
        <f t="shared" si="1"/>
        <v>452.35</v>
      </c>
      <c r="T16" s="17">
        <f t="shared" si="1"/>
        <v>8</v>
      </c>
      <c r="U16" s="33">
        <f t="shared" si="1"/>
        <v>187.94</v>
      </c>
      <c r="V16" s="17">
        <f t="shared" si="1"/>
        <v>14</v>
      </c>
      <c r="W16" s="33">
        <f t="shared" si="1"/>
        <v>322.83</v>
      </c>
      <c r="X16" s="17">
        <f t="shared" si="1"/>
        <v>5</v>
      </c>
      <c r="Y16" s="33">
        <f t="shared" si="1"/>
        <v>57.19</v>
      </c>
      <c r="Z16" s="28">
        <f t="shared" si="1"/>
        <v>217</v>
      </c>
      <c r="AA16" s="29">
        <f t="shared" si="1"/>
        <v>5427.68</v>
      </c>
    </row>
    <row r="17" spans="1:29" ht="13.8" thickTop="1" x14ac:dyDescent="0.25">
      <c r="Z17" s="24"/>
      <c r="AA17" s="24"/>
    </row>
    <row r="18" spans="1:29" x14ac:dyDescent="0.25">
      <c r="A18" s="23" t="s">
        <v>91</v>
      </c>
      <c r="Z18" s="24"/>
      <c r="AA18" s="24"/>
    </row>
    <row r="19" spans="1:29" x14ac:dyDescent="0.25">
      <c r="A19" s="45" t="s">
        <v>79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26">
        <f t="shared" ref="Z19:AA24" si="2">B19+D19+F19+H19+J19+L19+N19+P19+R19+T19+V19+X19</f>
        <v>0</v>
      </c>
      <c r="AA19" s="26">
        <f t="shared" si="2"/>
        <v>0</v>
      </c>
    </row>
    <row r="20" spans="1:29" x14ac:dyDescent="0.25">
      <c r="A20" s="45" t="s">
        <v>80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>
        <v>1</v>
      </c>
      <c r="O20" s="78">
        <v>3.49</v>
      </c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6">
        <f t="shared" si="2"/>
        <v>1</v>
      </c>
      <c r="AA20" s="26">
        <f t="shared" si="2"/>
        <v>3.49</v>
      </c>
    </row>
    <row r="21" spans="1:29" x14ac:dyDescent="0.25">
      <c r="A21" s="45" t="s">
        <v>81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26">
        <f t="shared" si="2"/>
        <v>0</v>
      </c>
      <c r="AA21" s="26">
        <f t="shared" si="2"/>
        <v>0</v>
      </c>
    </row>
    <row r="22" spans="1:29" x14ac:dyDescent="0.25">
      <c r="A22" s="45" t="s">
        <v>82</v>
      </c>
      <c r="B22" s="80">
        <v>2</v>
      </c>
      <c r="C22" s="80">
        <v>721.04</v>
      </c>
      <c r="D22" s="80">
        <v>2</v>
      </c>
      <c r="E22" s="80">
        <v>981.51</v>
      </c>
      <c r="F22" s="80"/>
      <c r="G22" s="80"/>
      <c r="H22" s="80">
        <v>1</v>
      </c>
      <c r="I22" s="80">
        <v>349.2</v>
      </c>
      <c r="J22" s="80"/>
      <c r="K22" s="80"/>
      <c r="L22" s="80">
        <v>4</v>
      </c>
      <c r="M22" s="80">
        <v>1270.76</v>
      </c>
      <c r="N22" s="80"/>
      <c r="O22" s="80"/>
      <c r="P22" s="80">
        <v>1</v>
      </c>
      <c r="Q22" s="80">
        <v>658.96</v>
      </c>
      <c r="R22" s="80">
        <v>2</v>
      </c>
      <c r="S22" s="80">
        <v>664.85</v>
      </c>
      <c r="T22" s="80">
        <v>1</v>
      </c>
      <c r="U22" s="80">
        <v>307.05</v>
      </c>
      <c r="V22" s="80"/>
      <c r="W22" s="80"/>
      <c r="X22" s="80"/>
      <c r="Y22" s="80"/>
      <c r="Z22" s="26">
        <f t="shared" si="2"/>
        <v>13</v>
      </c>
      <c r="AA22" s="26">
        <f t="shared" si="2"/>
        <v>4953.3700000000008</v>
      </c>
    </row>
    <row r="23" spans="1:29" x14ac:dyDescent="0.25">
      <c r="A23" s="45" t="s">
        <v>83</v>
      </c>
      <c r="B23" s="80"/>
      <c r="C23" s="80"/>
      <c r="D23" s="80"/>
      <c r="E23" s="80"/>
      <c r="F23" s="80"/>
      <c r="G23" s="80"/>
      <c r="H23" s="80">
        <v>1</v>
      </c>
      <c r="I23" s="80">
        <v>167.9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>
        <v>2</v>
      </c>
      <c r="U23" s="80">
        <v>613.04999999999995</v>
      </c>
      <c r="V23" s="80"/>
      <c r="W23" s="80"/>
      <c r="X23" s="80">
        <v>1</v>
      </c>
      <c r="Y23" s="80">
        <v>325.39999999999998</v>
      </c>
      <c r="Z23" s="26">
        <f t="shared" si="2"/>
        <v>4</v>
      </c>
      <c r="AA23" s="26">
        <f t="shared" si="2"/>
        <v>1106.3499999999999</v>
      </c>
    </row>
    <row r="24" spans="1:29" x14ac:dyDescent="0.25">
      <c r="A24" s="45" t="s">
        <v>66</v>
      </c>
      <c r="B24" s="79"/>
      <c r="C24" s="79"/>
      <c r="D24" s="79"/>
      <c r="E24" s="79"/>
      <c r="F24" s="79"/>
      <c r="G24" s="79"/>
      <c r="H24" s="79"/>
      <c r="I24" s="79"/>
      <c r="J24" s="78"/>
      <c r="K24" s="78"/>
      <c r="L24" s="78"/>
      <c r="M24" s="78"/>
      <c r="N24" s="78"/>
      <c r="O24" s="78"/>
      <c r="P24" s="78">
        <v>1</v>
      </c>
      <c r="Q24" s="78">
        <v>73.83</v>
      </c>
      <c r="R24" s="78"/>
      <c r="S24" s="78"/>
      <c r="T24" s="78"/>
      <c r="U24" s="78"/>
      <c r="V24" s="78"/>
      <c r="W24" s="78"/>
      <c r="X24" s="78"/>
      <c r="Y24" s="78"/>
      <c r="Z24" s="26">
        <f t="shared" si="2"/>
        <v>1</v>
      </c>
      <c r="AA24" s="26">
        <f t="shared" si="2"/>
        <v>73.83</v>
      </c>
    </row>
    <row r="25" spans="1:29" ht="13.8" thickBot="1" x14ac:dyDescent="0.3">
      <c r="A25" s="23" t="s">
        <v>85</v>
      </c>
      <c r="B25" s="17">
        <f t="shared" ref="B25:AA25" si="3">SUM(B19:B24)</f>
        <v>2</v>
      </c>
      <c r="C25" s="33">
        <f t="shared" si="3"/>
        <v>721.04</v>
      </c>
      <c r="D25" s="17">
        <f t="shared" si="3"/>
        <v>2</v>
      </c>
      <c r="E25" s="33">
        <f t="shared" si="3"/>
        <v>981.51</v>
      </c>
      <c r="F25" s="17">
        <f t="shared" si="3"/>
        <v>0</v>
      </c>
      <c r="G25" s="33">
        <f t="shared" si="3"/>
        <v>0</v>
      </c>
      <c r="H25" s="17">
        <f t="shared" si="3"/>
        <v>2</v>
      </c>
      <c r="I25" s="33">
        <f t="shared" si="3"/>
        <v>517.1</v>
      </c>
      <c r="J25" s="36">
        <f t="shared" si="3"/>
        <v>0</v>
      </c>
      <c r="K25" s="43">
        <f t="shared" si="3"/>
        <v>0</v>
      </c>
      <c r="L25" s="36">
        <f t="shared" si="3"/>
        <v>4</v>
      </c>
      <c r="M25" s="43">
        <f t="shared" si="3"/>
        <v>1270.76</v>
      </c>
      <c r="N25" s="36">
        <f t="shared" si="3"/>
        <v>1</v>
      </c>
      <c r="O25" s="43">
        <f t="shared" si="3"/>
        <v>3.49</v>
      </c>
      <c r="P25" s="36">
        <f t="shared" si="3"/>
        <v>2</v>
      </c>
      <c r="Q25" s="43">
        <f t="shared" si="3"/>
        <v>732.79000000000008</v>
      </c>
      <c r="R25" s="36">
        <f t="shared" si="3"/>
        <v>2</v>
      </c>
      <c r="S25" s="43">
        <f t="shared" si="3"/>
        <v>664.85</v>
      </c>
      <c r="T25" s="36">
        <f t="shared" si="3"/>
        <v>3</v>
      </c>
      <c r="U25" s="43">
        <f t="shared" si="3"/>
        <v>920.09999999999991</v>
      </c>
      <c r="V25" s="36">
        <f t="shared" si="3"/>
        <v>0</v>
      </c>
      <c r="W25" s="43">
        <f t="shared" si="3"/>
        <v>0</v>
      </c>
      <c r="X25" s="36">
        <f t="shared" si="3"/>
        <v>1</v>
      </c>
      <c r="Y25" s="43">
        <f t="shared" si="3"/>
        <v>325.39999999999998</v>
      </c>
      <c r="Z25" s="28">
        <f t="shared" si="3"/>
        <v>19</v>
      </c>
      <c r="AA25" s="29">
        <f t="shared" si="3"/>
        <v>6137.0400000000009</v>
      </c>
    </row>
    <row r="26" spans="1:29" ht="13.8" thickTop="1" x14ac:dyDescent="0.25">
      <c r="A26" s="23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/>
      <c r="AA26" s="30"/>
    </row>
    <row r="27" spans="1:29" x14ac:dyDescent="0.25">
      <c r="A27" s="138" t="s">
        <v>92</v>
      </c>
      <c r="B27" s="35">
        <f t="shared" ref="B27:AA27" si="4">B16+B25</f>
        <v>37</v>
      </c>
      <c r="C27" s="44">
        <f t="shared" si="4"/>
        <v>1666.88</v>
      </c>
      <c r="D27" s="35">
        <f t="shared" si="4"/>
        <v>24</v>
      </c>
      <c r="E27" s="44">
        <f t="shared" si="4"/>
        <v>1660.03</v>
      </c>
      <c r="F27" s="35">
        <f t="shared" si="4"/>
        <v>21</v>
      </c>
      <c r="G27" s="44">
        <f t="shared" si="4"/>
        <v>476.88</v>
      </c>
      <c r="H27" s="35">
        <f t="shared" si="4"/>
        <v>23</v>
      </c>
      <c r="I27" s="44">
        <f t="shared" si="4"/>
        <v>799.53</v>
      </c>
      <c r="J27" s="35">
        <f t="shared" si="4"/>
        <v>13</v>
      </c>
      <c r="K27" s="44">
        <f t="shared" si="4"/>
        <v>431.51</v>
      </c>
      <c r="L27" s="35">
        <f t="shared" si="4"/>
        <v>21</v>
      </c>
      <c r="M27" s="44">
        <f t="shared" si="4"/>
        <v>2091.73</v>
      </c>
      <c r="N27" s="35">
        <f t="shared" si="4"/>
        <v>24</v>
      </c>
      <c r="O27" s="44">
        <f t="shared" si="4"/>
        <v>433</v>
      </c>
      <c r="P27" s="35">
        <f t="shared" si="4"/>
        <v>18</v>
      </c>
      <c r="Q27" s="44">
        <f t="shared" si="4"/>
        <v>1074.5</v>
      </c>
      <c r="R27" s="35">
        <f t="shared" si="4"/>
        <v>24</v>
      </c>
      <c r="S27" s="44">
        <f t="shared" si="4"/>
        <v>1117.2</v>
      </c>
      <c r="T27" s="35">
        <f t="shared" si="4"/>
        <v>11</v>
      </c>
      <c r="U27" s="44">
        <f t="shared" si="4"/>
        <v>1108.04</v>
      </c>
      <c r="V27" s="35">
        <f t="shared" si="4"/>
        <v>14</v>
      </c>
      <c r="W27" s="44">
        <f t="shared" si="4"/>
        <v>322.83</v>
      </c>
      <c r="X27" s="35">
        <f t="shared" si="4"/>
        <v>6</v>
      </c>
      <c r="Y27" s="44">
        <f t="shared" si="4"/>
        <v>382.59</v>
      </c>
      <c r="Z27" s="63">
        <f t="shared" si="4"/>
        <v>236</v>
      </c>
      <c r="AA27" s="64">
        <f t="shared" si="4"/>
        <v>11564.720000000001</v>
      </c>
    </row>
    <row r="28" spans="1:29" x14ac:dyDescent="0.25">
      <c r="A28" s="23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4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63"/>
      <c r="AA28" s="64"/>
    </row>
    <row r="29" spans="1:29" ht="12.75" customHeight="1" x14ac:dyDescent="0.25">
      <c r="A29" s="23" t="s">
        <v>58</v>
      </c>
      <c r="B29" s="34"/>
      <c r="C29" s="77">
        <v>18922.419999999998</v>
      </c>
      <c r="D29" s="34"/>
      <c r="E29" s="77">
        <v>14086.18</v>
      </c>
      <c r="F29" s="34"/>
      <c r="G29" s="77">
        <v>15628.42</v>
      </c>
      <c r="H29" s="34"/>
      <c r="I29" s="77">
        <v>10626.27</v>
      </c>
      <c r="J29" s="34"/>
      <c r="K29" s="77">
        <v>6753.99</v>
      </c>
      <c r="L29" s="34"/>
      <c r="M29" s="77">
        <v>10834.42</v>
      </c>
      <c r="N29" s="34"/>
      <c r="O29" s="77">
        <v>13380.95</v>
      </c>
      <c r="P29" s="34"/>
      <c r="Q29" s="77">
        <v>7887.43</v>
      </c>
      <c r="R29" s="34"/>
      <c r="S29" s="77">
        <v>11745.3</v>
      </c>
      <c r="T29" s="34"/>
      <c r="U29" s="77">
        <v>5384.07</v>
      </c>
      <c r="V29" s="34"/>
      <c r="W29" s="77">
        <v>7275.87</v>
      </c>
      <c r="X29" s="34"/>
      <c r="Y29" s="77">
        <v>3929.41</v>
      </c>
      <c r="Z29" s="54"/>
      <c r="AA29" s="32">
        <f>C29+E29+G29+I29+K29+M29+O29+Q29+S29+U29+W29+Y29</f>
        <v>126454.72999999998</v>
      </c>
      <c r="AC29" s="56"/>
    </row>
    <row r="30" spans="1:29" s="9" customFormat="1" ht="12.75" customHeight="1" thickBot="1" x14ac:dyDescent="0.3">
      <c r="A30" s="45" t="s">
        <v>59</v>
      </c>
      <c r="B30" s="18"/>
      <c r="C30" s="57">
        <f>C27/C29</f>
        <v>8.8090212562663778E-2</v>
      </c>
      <c r="D30" s="18"/>
      <c r="E30" s="57">
        <f>E27/E29</f>
        <v>0.11784813199888117</v>
      </c>
      <c r="F30" s="18"/>
      <c r="G30" s="57">
        <f>G27/G29</f>
        <v>3.0513641174219786E-2</v>
      </c>
      <c r="H30" s="18"/>
      <c r="I30" s="57">
        <f>I27/I29</f>
        <v>7.5240888853755822E-2</v>
      </c>
      <c r="J30" s="18"/>
      <c r="K30" s="57">
        <f>K27/K29</f>
        <v>6.3889641530413877E-2</v>
      </c>
      <c r="L30" s="18"/>
      <c r="M30" s="57">
        <f>M27/M29</f>
        <v>0.19306340348629644</v>
      </c>
      <c r="N30" s="18"/>
      <c r="O30" s="57">
        <f>O27/O29</f>
        <v>3.235943636288903E-2</v>
      </c>
      <c r="P30" s="18"/>
      <c r="Q30" s="57">
        <f>Q27/Q29</f>
        <v>0.13622941820085882</v>
      </c>
      <c r="R30" s="18"/>
      <c r="S30" s="57">
        <f>S27/S29</f>
        <v>9.5118898623279102E-2</v>
      </c>
      <c r="T30" s="18"/>
      <c r="U30" s="57">
        <f>U27/U29</f>
        <v>0.20579970171264489</v>
      </c>
      <c r="V30" s="18"/>
      <c r="W30" s="57">
        <f>W27/W29</f>
        <v>4.4369951634649872E-2</v>
      </c>
      <c r="X30" s="18"/>
      <c r="Y30" s="57">
        <f>Y27/Y29</f>
        <v>9.7365762290013008E-2</v>
      </c>
      <c r="Z30" s="65"/>
      <c r="AA30" s="66">
        <f>AA27/AA29</f>
        <v>9.1453439503607362E-2</v>
      </c>
    </row>
    <row r="31" spans="1:29" s="9" customFormat="1" ht="13.5" customHeight="1" thickTop="1" x14ac:dyDescent="0.25">
      <c r="A31" s="21"/>
      <c r="B31" s="2"/>
      <c r="C31" s="39"/>
      <c r="D31" s="2"/>
      <c r="E31" s="39"/>
      <c r="F31" s="2"/>
      <c r="G31" s="39"/>
      <c r="H31" s="2"/>
      <c r="I31" s="39"/>
      <c r="J31" s="2"/>
      <c r="K31" s="39"/>
      <c r="L31" s="2"/>
      <c r="M31" s="39"/>
      <c r="N31" s="2"/>
      <c r="O31" s="39"/>
      <c r="P31" s="2"/>
      <c r="Q31" s="39"/>
      <c r="R31" s="2"/>
      <c r="S31" s="39"/>
      <c r="T31" s="2"/>
      <c r="U31" s="39"/>
      <c r="V31" s="2"/>
      <c r="W31" s="39"/>
      <c r="X31" s="2"/>
      <c r="Y31" s="39"/>
      <c r="Z31" s="24"/>
      <c r="AA31" s="68"/>
    </row>
    <row r="32" spans="1:29" x14ac:dyDescent="0.25">
      <c r="A32" s="23" t="s">
        <v>56</v>
      </c>
      <c r="Z32" s="24"/>
      <c r="AA32" s="24"/>
    </row>
    <row r="33" spans="1:31" s="19" customFormat="1" x14ac:dyDescent="0.25">
      <c r="A33" s="45" t="s">
        <v>87</v>
      </c>
      <c r="B33" s="80">
        <v>10</v>
      </c>
      <c r="C33" s="80">
        <v>203.99</v>
      </c>
      <c r="D33" s="80">
        <v>6</v>
      </c>
      <c r="E33" s="80">
        <v>191</v>
      </c>
      <c r="F33" s="80">
        <v>12</v>
      </c>
      <c r="G33" s="80">
        <v>367.95</v>
      </c>
      <c r="H33" s="80">
        <v>11</v>
      </c>
      <c r="I33" s="80">
        <v>269.8</v>
      </c>
      <c r="J33" s="80">
        <v>5</v>
      </c>
      <c r="K33" s="80">
        <v>124</v>
      </c>
      <c r="L33" s="80">
        <v>0</v>
      </c>
      <c r="M33" s="80">
        <v>0</v>
      </c>
      <c r="N33" s="80">
        <v>1</v>
      </c>
      <c r="O33" s="81">
        <v>29.01</v>
      </c>
      <c r="P33" s="80">
        <v>8</v>
      </c>
      <c r="Q33" s="81">
        <v>400</v>
      </c>
      <c r="R33" s="80">
        <v>12</v>
      </c>
      <c r="S33" s="81">
        <v>1571.4</v>
      </c>
      <c r="T33" s="80">
        <v>8</v>
      </c>
      <c r="U33" s="81">
        <v>209.35</v>
      </c>
      <c r="V33" s="80">
        <v>7</v>
      </c>
      <c r="W33" s="81">
        <v>391.45</v>
      </c>
      <c r="X33" s="80">
        <v>12</v>
      </c>
      <c r="Y33" s="81">
        <v>314.99</v>
      </c>
      <c r="Z33" s="26">
        <f>B33+D33+F33+H33+J33+L33+N33+P33+R33+T33+V33+X33</f>
        <v>92</v>
      </c>
      <c r="AA33" s="59">
        <f>C33+E33+G33+I33+K33+M33+O33+Q33+S33+U33+W33+Y33</f>
        <v>4072.9399999999996</v>
      </c>
    </row>
    <row r="34" spans="1:31" x14ac:dyDescent="0.25">
      <c r="A34" s="45" t="s">
        <v>86</v>
      </c>
      <c r="B34" s="80">
        <v>8</v>
      </c>
      <c r="C34" s="80">
        <v>794.92</v>
      </c>
      <c r="D34" s="80">
        <v>7</v>
      </c>
      <c r="E34" s="80">
        <v>532.54999999999995</v>
      </c>
      <c r="F34" s="80">
        <v>23</v>
      </c>
      <c r="G34" s="80">
        <v>1146.57</v>
      </c>
      <c r="H34" s="80">
        <v>27</v>
      </c>
      <c r="I34" s="80">
        <v>861.87</v>
      </c>
      <c r="J34" s="80">
        <v>3</v>
      </c>
      <c r="K34" s="80">
        <v>226.07</v>
      </c>
      <c r="L34" s="80">
        <v>6</v>
      </c>
      <c r="M34" s="80">
        <v>176.08</v>
      </c>
      <c r="N34" s="80">
        <v>9</v>
      </c>
      <c r="O34" s="81">
        <v>249.8</v>
      </c>
      <c r="P34" s="80">
        <v>2</v>
      </c>
      <c r="Q34" s="81">
        <v>60.02</v>
      </c>
      <c r="R34" s="80">
        <v>17</v>
      </c>
      <c r="S34" s="81">
        <v>563.38</v>
      </c>
      <c r="T34" s="80">
        <v>7</v>
      </c>
      <c r="U34" s="81">
        <v>137.22</v>
      </c>
      <c r="V34" s="80">
        <v>8</v>
      </c>
      <c r="W34" s="81">
        <v>201.86</v>
      </c>
      <c r="X34" s="80">
        <v>15</v>
      </c>
      <c r="Y34" s="81">
        <v>877.81</v>
      </c>
      <c r="Z34" s="26">
        <f>B34+D34+F34+H34+J34+L34+N34+P34+R34+T34+V34+X34</f>
        <v>132</v>
      </c>
      <c r="AA34" s="59">
        <f>C34+E34+G34+I34+K34+M34+O34+Q34+S34+U34+W34+Y34</f>
        <v>5828.15</v>
      </c>
    </row>
    <row r="35" spans="1:31" s="15" customFormat="1" ht="13.8" thickBot="1" x14ac:dyDescent="0.3">
      <c r="A35" s="40" t="s">
        <v>88</v>
      </c>
      <c r="B35" s="37">
        <f t="shared" ref="B35:M35" si="5">B33+B34</f>
        <v>18</v>
      </c>
      <c r="C35" s="60">
        <f t="shared" si="5"/>
        <v>998.91</v>
      </c>
      <c r="D35" s="37">
        <f t="shared" si="5"/>
        <v>13</v>
      </c>
      <c r="E35" s="60">
        <f t="shared" si="5"/>
        <v>723.55</v>
      </c>
      <c r="F35" s="37">
        <f t="shared" si="5"/>
        <v>35</v>
      </c>
      <c r="G35" s="60">
        <f t="shared" si="5"/>
        <v>1514.52</v>
      </c>
      <c r="H35" s="37">
        <f t="shared" si="5"/>
        <v>38</v>
      </c>
      <c r="I35" s="60">
        <f t="shared" si="5"/>
        <v>1131.67</v>
      </c>
      <c r="J35" s="37">
        <f t="shared" si="5"/>
        <v>8</v>
      </c>
      <c r="K35" s="60">
        <f t="shared" si="5"/>
        <v>350.07</v>
      </c>
      <c r="L35" s="37">
        <f t="shared" si="5"/>
        <v>6</v>
      </c>
      <c r="M35" s="60">
        <f t="shared" si="5"/>
        <v>176.08</v>
      </c>
      <c r="N35" s="37">
        <f t="shared" ref="N35:AA35" si="6">SUM(N33:N34)</f>
        <v>10</v>
      </c>
      <c r="O35" s="60">
        <f t="shared" si="6"/>
        <v>278.81</v>
      </c>
      <c r="P35" s="37">
        <f t="shared" si="6"/>
        <v>10</v>
      </c>
      <c r="Q35" s="60">
        <f t="shared" si="6"/>
        <v>460.02</v>
      </c>
      <c r="R35" s="37">
        <f t="shared" si="6"/>
        <v>29</v>
      </c>
      <c r="S35" s="60">
        <f t="shared" si="6"/>
        <v>2134.7800000000002</v>
      </c>
      <c r="T35" s="37">
        <f t="shared" si="6"/>
        <v>15</v>
      </c>
      <c r="U35" s="60">
        <f t="shared" si="6"/>
        <v>346.57</v>
      </c>
      <c r="V35" s="37">
        <f t="shared" si="6"/>
        <v>15</v>
      </c>
      <c r="W35" s="60">
        <f t="shared" si="6"/>
        <v>593.30999999999995</v>
      </c>
      <c r="X35" s="37">
        <f t="shared" si="6"/>
        <v>27</v>
      </c>
      <c r="Y35" s="60">
        <f t="shared" si="6"/>
        <v>1192.8</v>
      </c>
      <c r="Z35" s="28">
        <f t="shared" si="6"/>
        <v>224</v>
      </c>
      <c r="AA35" s="29">
        <f t="shared" si="6"/>
        <v>9901.09</v>
      </c>
    </row>
    <row r="36" spans="1:31" ht="13.8" thickTop="1" x14ac:dyDescent="0.25">
      <c r="A36" s="1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31" s="40" customFormat="1" ht="26.4" x14ac:dyDescent="0.25">
      <c r="A37" s="99" t="s">
        <v>73</v>
      </c>
      <c r="B37" s="143"/>
      <c r="C37" s="144">
        <f>C16+C25+C35-C9</f>
        <v>1936.28</v>
      </c>
      <c r="D37" s="143"/>
      <c r="E37" s="144">
        <f>E16+E25+E35-E9</f>
        <v>1963.4099999999999</v>
      </c>
      <c r="F37" s="143"/>
      <c r="G37" s="144">
        <f>G16+G25+G35-G9</f>
        <v>1613.2800000000002</v>
      </c>
      <c r="H37" s="143"/>
      <c r="I37" s="144">
        <f>I16+I25+I35-I9</f>
        <v>1505.47</v>
      </c>
      <c r="J37" s="143"/>
      <c r="K37" s="144">
        <f>K16+K25+K35-K9</f>
        <v>511.76999999999992</v>
      </c>
      <c r="L37" s="143"/>
      <c r="M37" s="144">
        <f>M16+M25+M35-M9</f>
        <v>1905.54</v>
      </c>
      <c r="N37" s="143"/>
      <c r="O37" s="144">
        <f>O16+O25+O35-O9</f>
        <v>408.53999999999996</v>
      </c>
      <c r="P37" s="143"/>
      <c r="Q37" s="144">
        <f>Q16+Q25+Q35-Q9</f>
        <v>1233.27</v>
      </c>
      <c r="R37" s="143"/>
      <c r="S37" s="144">
        <f>S16+S25+S35-S9</f>
        <v>2928.4000000000005</v>
      </c>
      <c r="T37" s="143"/>
      <c r="U37" s="144">
        <f>U16+U25+U35-U9</f>
        <v>1239.3799999999999</v>
      </c>
      <c r="V37" s="143"/>
      <c r="W37" s="144">
        <f>W16+W25+W35-W9</f>
        <v>660.44999999999982</v>
      </c>
      <c r="X37" s="143"/>
      <c r="Y37" s="144">
        <f>Y16+Y25+Y35-Y9</f>
        <v>1472.6799999999998</v>
      </c>
      <c r="Z37" s="143"/>
      <c r="AA37" s="144">
        <f>AA16+AA25+AA35-AA9</f>
        <v>17378.47</v>
      </c>
      <c r="AE37" s="41"/>
    </row>
    <row r="38" spans="1:31" x14ac:dyDescent="0.25">
      <c r="A38" s="10"/>
      <c r="B38" s="9"/>
      <c r="C38" s="9"/>
      <c r="D38" s="9"/>
      <c r="E38" s="9"/>
      <c r="F38" s="9"/>
      <c r="G38" s="9"/>
      <c r="H38" s="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31" ht="23.4" x14ac:dyDescent="0.25">
      <c r="A39" s="139" t="s">
        <v>94</v>
      </c>
    </row>
    <row r="40" spans="1:31" ht="24" x14ac:dyDescent="0.25">
      <c r="A40" s="140" t="s">
        <v>95</v>
      </c>
    </row>
  </sheetData>
  <mergeCells count="13">
    <mergeCell ref="Z3:AA3"/>
    <mergeCell ref="R3:S3"/>
    <mergeCell ref="T3:U3"/>
    <mergeCell ref="V3:W3"/>
    <mergeCell ref="X3:Y3"/>
    <mergeCell ref="L3:M3"/>
    <mergeCell ref="N3:O3"/>
    <mergeCell ref="P3:Q3"/>
    <mergeCell ref="B3:C3"/>
    <mergeCell ref="D3:E3"/>
    <mergeCell ref="F3:G3"/>
    <mergeCell ref="H3:I3"/>
    <mergeCell ref="J3:K3"/>
  </mergeCells>
  <phoneticPr fontId="4" type="noConversion"/>
  <pageMargins left="0.18" right="0.2" top="0.51" bottom="0.86" header="0.5" footer="0.5"/>
  <pageSetup scale="56" orientation="landscape" r:id="rId1"/>
  <headerFooter alignWithMargins="0">
    <oddFooter>&amp;L&amp;8&amp;Z&amp;F&amp;R&amp;8Prepared by Danielle Meier
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E40"/>
  <sheetViews>
    <sheetView zoomScaleNormal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50.33203125" customWidth="1"/>
    <col min="2" max="2" width="5.88671875" style="1" customWidth="1"/>
    <col min="3" max="3" width="9.6640625" style="1" customWidth="1"/>
    <col min="4" max="4" width="5.88671875" style="1" customWidth="1"/>
    <col min="5" max="5" width="9.6640625" style="1" customWidth="1"/>
    <col min="6" max="6" width="5.88671875" style="1" customWidth="1"/>
    <col min="7" max="7" width="9.6640625" style="1" customWidth="1"/>
    <col min="8" max="8" width="6.33203125" style="1" customWidth="1"/>
    <col min="9" max="9" width="9.109375" style="1" bestFit="1" customWidth="1"/>
    <col min="10" max="10" width="6.33203125" style="1" customWidth="1"/>
    <col min="11" max="11" width="8.109375" style="1" customWidth="1"/>
    <col min="12" max="12" width="6.33203125" style="1" customWidth="1"/>
    <col min="13" max="13" width="9" style="1" customWidth="1"/>
    <col min="14" max="14" width="6.33203125" style="1" customWidth="1"/>
    <col min="15" max="15" width="8.109375" style="1" customWidth="1"/>
    <col min="16" max="16" width="6.33203125" style="1" customWidth="1"/>
    <col min="17" max="17" width="9.109375" style="1" bestFit="1" customWidth="1"/>
    <col min="18" max="18" width="6.33203125" style="1" customWidth="1"/>
    <col min="19" max="19" width="8.109375" style="1" customWidth="1"/>
    <col min="20" max="20" width="6.33203125" style="1" customWidth="1"/>
    <col min="21" max="21" width="9.109375" style="1" customWidth="1"/>
    <col min="22" max="22" width="6.33203125" style="1" customWidth="1"/>
    <col min="23" max="23" width="8.109375" style="1" customWidth="1"/>
    <col min="24" max="24" width="7" style="1" customWidth="1"/>
    <col min="25" max="25" width="8.109375" style="1" customWidth="1"/>
    <col min="26" max="26" width="6.44140625" style="2" customWidth="1"/>
    <col min="27" max="27" width="11.109375" style="2" customWidth="1"/>
    <col min="28" max="194" width="8.88671875" customWidth="1"/>
  </cols>
  <sheetData>
    <row r="1" spans="1:29" x14ac:dyDescent="0.25">
      <c r="A1" t="s">
        <v>67</v>
      </c>
    </row>
    <row r="2" spans="1:29" x14ac:dyDescent="0.25">
      <c r="A2" t="s">
        <v>21</v>
      </c>
    </row>
    <row r="3" spans="1:29" s="19" customFormat="1" x14ac:dyDescent="0.25">
      <c r="B3" s="148" t="s">
        <v>0</v>
      </c>
      <c r="C3" s="148"/>
      <c r="D3" s="148" t="s">
        <v>1</v>
      </c>
      <c r="E3" s="148"/>
      <c r="F3" s="148" t="s">
        <v>2</v>
      </c>
      <c r="G3" s="148"/>
      <c r="H3" s="148" t="s">
        <v>3</v>
      </c>
      <c r="I3" s="148"/>
      <c r="J3" s="148" t="s">
        <v>4</v>
      </c>
      <c r="K3" s="148"/>
      <c r="L3" s="148" t="s">
        <v>5</v>
      </c>
      <c r="M3" s="148"/>
      <c r="N3" s="148" t="s">
        <v>6</v>
      </c>
      <c r="O3" s="148"/>
      <c r="P3" s="148" t="s">
        <v>7</v>
      </c>
      <c r="Q3" s="148"/>
      <c r="R3" s="148" t="s">
        <v>8</v>
      </c>
      <c r="S3" s="148"/>
      <c r="T3" s="148" t="s">
        <v>9</v>
      </c>
      <c r="U3" s="148"/>
      <c r="V3" s="148" t="s">
        <v>10</v>
      </c>
      <c r="W3" s="148"/>
      <c r="X3" s="148" t="s">
        <v>11</v>
      </c>
      <c r="Y3" s="148"/>
      <c r="Z3" s="149" t="s">
        <v>12</v>
      </c>
      <c r="AA3" s="149"/>
    </row>
    <row r="4" spans="1:29" x14ac:dyDescent="0.25">
      <c r="B4" s="22" t="s">
        <v>13</v>
      </c>
      <c r="C4" s="22" t="s">
        <v>14</v>
      </c>
      <c r="D4" s="22" t="s">
        <v>13</v>
      </c>
      <c r="E4" s="22" t="s">
        <v>14</v>
      </c>
      <c r="F4" s="22" t="s">
        <v>13</v>
      </c>
      <c r="G4" s="22" t="s">
        <v>14</v>
      </c>
      <c r="H4" s="22" t="s">
        <v>13</v>
      </c>
      <c r="I4" s="22" t="s">
        <v>14</v>
      </c>
      <c r="J4" s="22" t="s">
        <v>13</v>
      </c>
      <c r="K4" s="22" t="s">
        <v>14</v>
      </c>
      <c r="L4" s="22" t="s">
        <v>13</v>
      </c>
      <c r="M4" s="22" t="s">
        <v>14</v>
      </c>
      <c r="N4" s="22" t="s">
        <v>13</v>
      </c>
      <c r="O4" s="22" t="s">
        <v>14</v>
      </c>
      <c r="P4" s="22" t="s">
        <v>13</v>
      </c>
      <c r="Q4" s="22" t="s">
        <v>14</v>
      </c>
      <c r="R4" s="22" t="s">
        <v>13</v>
      </c>
      <c r="S4" s="22" t="s">
        <v>14</v>
      </c>
      <c r="T4" s="22" t="s">
        <v>13</v>
      </c>
      <c r="U4" s="22" t="s">
        <v>14</v>
      </c>
      <c r="V4" s="22" t="s">
        <v>13</v>
      </c>
      <c r="W4" s="22" t="s">
        <v>14</v>
      </c>
      <c r="X4" s="22" t="s">
        <v>13</v>
      </c>
      <c r="Y4" s="22" t="s">
        <v>14</v>
      </c>
      <c r="Z4" s="38" t="s">
        <v>13</v>
      </c>
      <c r="AA4" s="38" t="s">
        <v>14</v>
      </c>
    </row>
    <row r="5" spans="1:29" x14ac:dyDescent="0.25">
      <c r="A5" s="13" t="s">
        <v>32</v>
      </c>
      <c r="Z5" s="24"/>
      <c r="AA5" s="24"/>
    </row>
    <row r="6" spans="1:29" ht="13.8" thickBot="1" x14ac:dyDescent="0.3">
      <c r="A6" s="21" t="s">
        <v>34</v>
      </c>
      <c r="B6" s="74">
        <v>446</v>
      </c>
      <c r="D6" s="74">
        <v>315</v>
      </c>
      <c r="F6" s="74">
        <v>240</v>
      </c>
      <c r="H6" s="74">
        <v>301</v>
      </c>
      <c r="J6" s="74">
        <v>196</v>
      </c>
      <c r="L6" s="74">
        <v>200</v>
      </c>
      <c r="N6" s="74">
        <v>216</v>
      </c>
      <c r="P6" s="74">
        <v>433</v>
      </c>
      <c r="R6" s="74">
        <v>241</v>
      </c>
      <c r="T6" s="74">
        <v>203</v>
      </c>
      <c r="V6" s="76">
        <v>108</v>
      </c>
      <c r="X6" s="74">
        <v>52</v>
      </c>
      <c r="Z6" s="25">
        <f>B6+D6+F6+H6+J6+L6+N6+P6+R6+T6+V6+X6</f>
        <v>2951</v>
      </c>
      <c r="AA6" s="24"/>
    </row>
    <row r="7" spans="1:29" ht="13.8" thickTop="1" x14ac:dyDescent="0.25">
      <c r="A7" s="100" t="s">
        <v>74</v>
      </c>
      <c r="C7" s="75">
        <v>7078.23</v>
      </c>
      <c r="E7" s="75">
        <v>4786.3500000000004</v>
      </c>
      <c r="G7" s="75">
        <v>2995</v>
      </c>
      <c r="I7" s="75">
        <v>4583.59</v>
      </c>
      <c r="K7" s="75">
        <v>2796.44</v>
      </c>
      <c r="M7" s="75">
        <v>3004.99</v>
      </c>
      <c r="O7" s="75">
        <v>2908.62</v>
      </c>
      <c r="Q7" s="75">
        <v>7000.43</v>
      </c>
      <c r="S7" s="75">
        <v>2870.18</v>
      </c>
      <c r="U7" s="75">
        <v>2603.27</v>
      </c>
      <c r="W7" s="75">
        <v>1352.51</v>
      </c>
      <c r="Y7" s="75">
        <v>532.66999999999996</v>
      </c>
      <c r="Z7" s="24"/>
      <c r="AA7" s="26">
        <f>C7+E7+G7+I7+K7+M7+O7+Q7+S7+U7+W7+Y7</f>
        <v>42512.279999999992</v>
      </c>
    </row>
    <row r="8" spans="1:29" x14ac:dyDescent="0.25">
      <c r="A8" s="45" t="s">
        <v>84</v>
      </c>
      <c r="C8" s="76">
        <v>445.78</v>
      </c>
      <c r="E8" s="76">
        <v>315</v>
      </c>
      <c r="G8" s="76">
        <v>239.95</v>
      </c>
      <c r="I8" s="76">
        <v>301</v>
      </c>
      <c r="K8" s="76">
        <v>196</v>
      </c>
      <c r="M8" s="76">
        <v>200</v>
      </c>
      <c r="O8" s="76">
        <v>216</v>
      </c>
      <c r="Q8" s="76">
        <v>433</v>
      </c>
      <c r="S8" s="76">
        <v>241</v>
      </c>
      <c r="U8" s="76">
        <v>203</v>
      </c>
      <c r="W8" s="76">
        <v>108</v>
      </c>
      <c r="Y8" s="76">
        <v>51.87</v>
      </c>
      <c r="Z8" s="24"/>
      <c r="AA8" s="27">
        <f>C8+E8+G8+I8+K8+M8+O8+Q8+S8+U8+W8+Y8</f>
        <v>2950.6</v>
      </c>
    </row>
    <row r="9" spans="1:29" ht="13.8" thickBot="1" x14ac:dyDescent="0.3">
      <c r="A9" s="23" t="s">
        <v>35</v>
      </c>
      <c r="B9" s="5"/>
      <c r="C9" s="33">
        <f>SUM(C7:C8)</f>
        <v>7524.0099999999993</v>
      </c>
      <c r="D9" s="5"/>
      <c r="E9" s="33">
        <f>SUM(E7:E8)</f>
        <v>5101.3500000000004</v>
      </c>
      <c r="F9" s="5"/>
      <c r="G9" s="33">
        <f>SUM(G7:G8)</f>
        <v>3234.95</v>
      </c>
      <c r="H9" s="5"/>
      <c r="I9" s="33">
        <f>SUM(I7:I8)</f>
        <v>4884.59</v>
      </c>
      <c r="J9" s="5"/>
      <c r="K9" s="33">
        <f>SUM(K7:K8)</f>
        <v>2992.44</v>
      </c>
      <c r="L9" s="5"/>
      <c r="M9" s="33">
        <f>SUM(M7:M8)</f>
        <v>3204.99</v>
      </c>
      <c r="N9" s="5"/>
      <c r="O9" s="33">
        <f>SUM(O7:O8)</f>
        <v>3124.62</v>
      </c>
      <c r="P9" s="5"/>
      <c r="Q9" s="33">
        <f>SUM(Q7:Q8)</f>
        <v>7433.43</v>
      </c>
      <c r="R9" s="5"/>
      <c r="S9" s="33">
        <f>SUM(S7:S8)</f>
        <v>3111.18</v>
      </c>
      <c r="T9" s="5"/>
      <c r="U9" s="33">
        <f>SUM(U7:U8)</f>
        <v>2806.27</v>
      </c>
      <c r="V9" s="5"/>
      <c r="W9" s="33">
        <f>SUM(W7:W8)</f>
        <v>1460.51</v>
      </c>
      <c r="X9" s="5"/>
      <c r="Y9" s="33">
        <f>SUM(Y7:Y8)</f>
        <v>584.54</v>
      </c>
      <c r="Z9" s="25"/>
      <c r="AA9" s="31">
        <f>SUM(AA7:AA8)</f>
        <v>45462.87999999999</v>
      </c>
      <c r="AC9" s="1"/>
    </row>
    <row r="10" spans="1:29" ht="13.8" thickTop="1" x14ac:dyDescent="0.25">
      <c r="Z10" s="24"/>
      <c r="AA10" s="24"/>
    </row>
    <row r="11" spans="1:29" x14ac:dyDescent="0.25">
      <c r="A11" s="23" t="s">
        <v>57</v>
      </c>
      <c r="Z11" s="24"/>
      <c r="AA11" s="24"/>
    </row>
    <row r="12" spans="1:29" x14ac:dyDescent="0.25">
      <c r="A12" s="20" t="s">
        <v>75</v>
      </c>
      <c r="B12" s="78">
        <v>228</v>
      </c>
      <c r="C12" s="78">
        <v>2714.67</v>
      </c>
      <c r="D12" s="78">
        <v>94</v>
      </c>
      <c r="E12" s="78">
        <v>1524.24</v>
      </c>
      <c r="F12" s="78">
        <v>87</v>
      </c>
      <c r="G12" s="78">
        <v>1915.48</v>
      </c>
      <c r="H12" s="78">
        <v>62</v>
      </c>
      <c r="I12" s="78">
        <v>1581.97</v>
      </c>
      <c r="J12" s="78">
        <v>52</v>
      </c>
      <c r="K12" s="78">
        <v>1046.3599999999999</v>
      </c>
      <c r="L12" s="78">
        <v>59</v>
      </c>
      <c r="M12" s="78">
        <v>1159.47</v>
      </c>
      <c r="N12" s="78">
        <v>70</v>
      </c>
      <c r="O12" s="78">
        <v>1602.97</v>
      </c>
      <c r="P12" s="78">
        <v>220</v>
      </c>
      <c r="Q12" s="78">
        <v>2939.51</v>
      </c>
      <c r="R12" s="78">
        <v>124</v>
      </c>
      <c r="S12" s="78">
        <v>1869.41</v>
      </c>
      <c r="T12" s="78">
        <v>94</v>
      </c>
      <c r="U12" s="78">
        <v>1877.54</v>
      </c>
      <c r="V12" s="78">
        <v>30</v>
      </c>
      <c r="W12" s="78">
        <v>562.95000000000005</v>
      </c>
      <c r="X12" s="78">
        <v>20</v>
      </c>
      <c r="Y12" s="78">
        <v>468.22</v>
      </c>
      <c r="Z12" s="26">
        <f t="shared" ref="Z12:AA15" si="0">B12+D12+F12+H12+J12+L12+N12+P12+R12+T12+V12+X12</f>
        <v>1140</v>
      </c>
      <c r="AA12" s="26">
        <f t="shared" si="0"/>
        <v>19262.79</v>
      </c>
    </row>
    <row r="13" spans="1:29" x14ac:dyDescent="0.25">
      <c r="A13" s="20" t="s">
        <v>76</v>
      </c>
      <c r="B13" s="78"/>
      <c r="C13" s="78"/>
      <c r="D13" s="78"/>
      <c r="E13" s="78"/>
      <c r="F13" s="78">
        <v>1</v>
      </c>
      <c r="G13" s="78">
        <v>12.18</v>
      </c>
      <c r="H13" s="78"/>
      <c r="I13" s="78"/>
      <c r="J13" s="78">
        <v>2</v>
      </c>
      <c r="K13" s="78">
        <v>49.48</v>
      </c>
      <c r="L13" s="78"/>
      <c r="M13" s="78"/>
      <c r="N13" s="78"/>
      <c r="O13" s="78"/>
      <c r="P13" s="78"/>
      <c r="Q13" s="78"/>
      <c r="R13" s="78">
        <v>1</v>
      </c>
      <c r="S13" s="78">
        <v>52</v>
      </c>
      <c r="T13" s="78">
        <v>1</v>
      </c>
      <c r="U13" s="78">
        <v>4.04</v>
      </c>
      <c r="V13" s="78"/>
      <c r="W13" s="78"/>
      <c r="X13" s="78"/>
      <c r="Y13" s="78"/>
      <c r="Z13" s="26">
        <f t="shared" si="0"/>
        <v>5</v>
      </c>
      <c r="AA13" s="26">
        <f t="shared" si="0"/>
        <v>117.7</v>
      </c>
    </row>
    <row r="14" spans="1:29" x14ac:dyDescent="0.25">
      <c r="A14" s="45" t="s">
        <v>77</v>
      </c>
      <c r="B14" s="78">
        <v>68</v>
      </c>
      <c r="C14" s="78">
        <v>1043</v>
      </c>
      <c r="D14" s="78">
        <v>10</v>
      </c>
      <c r="E14" s="78">
        <v>561</v>
      </c>
      <c r="F14" s="78">
        <v>-10</v>
      </c>
      <c r="G14" s="78">
        <v>-269</v>
      </c>
      <c r="H14" s="78">
        <v>2</v>
      </c>
      <c r="I14" s="78">
        <v>0</v>
      </c>
      <c r="J14" s="78">
        <v>0</v>
      </c>
      <c r="K14" s="78">
        <v>-8</v>
      </c>
      <c r="L14" s="78">
        <v>-1</v>
      </c>
      <c r="M14" s="78">
        <v>0</v>
      </c>
      <c r="N14" s="78">
        <v>2</v>
      </c>
      <c r="O14" s="78">
        <v>62</v>
      </c>
      <c r="P14" s="78">
        <v>43</v>
      </c>
      <c r="Q14" s="78">
        <v>534</v>
      </c>
      <c r="R14" s="78">
        <v>24</v>
      </c>
      <c r="S14" s="78">
        <v>391</v>
      </c>
      <c r="T14" s="78">
        <v>-1</v>
      </c>
      <c r="U14" s="78">
        <v>228</v>
      </c>
      <c r="V14" s="78">
        <v>-2</v>
      </c>
      <c r="W14" s="78">
        <v>71</v>
      </c>
      <c r="X14" s="78">
        <v>1</v>
      </c>
      <c r="Y14" s="78">
        <v>130</v>
      </c>
      <c r="Z14" s="26">
        <f t="shared" si="0"/>
        <v>136</v>
      </c>
      <c r="AA14" s="26">
        <f t="shared" si="0"/>
        <v>2743</v>
      </c>
    </row>
    <row r="15" spans="1:29" s="19" customFormat="1" x14ac:dyDescent="0.25">
      <c r="A15" s="45" t="s">
        <v>78</v>
      </c>
      <c r="B15" s="79">
        <v>2</v>
      </c>
      <c r="C15" s="79">
        <v>0</v>
      </c>
      <c r="D15" s="79"/>
      <c r="E15" s="79"/>
      <c r="F15" s="79"/>
      <c r="G15" s="79"/>
      <c r="H15" s="79">
        <v>2</v>
      </c>
      <c r="I15" s="79">
        <v>0</v>
      </c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26">
        <f t="shared" si="0"/>
        <v>4</v>
      </c>
      <c r="AA15" s="26">
        <f t="shared" si="0"/>
        <v>0</v>
      </c>
    </row>
    <row r="16" spans="1:29" ht="13.8" thickBot="1" x14ac:dyDescent="0.3">
      <c r="A16" s="103" t="s">
        <v>72</v>
      </c>
      <c r="B16" s="17">
        <f t="shared" ref="B16:AA16" si="1">SUM(B12:B15)</f>
        <v>298</v>
      </c>
      <c r="C16" s="33">
        <f t="shared" si="1"/>
        <v>3757.67</v>
      </c>
      <c r="D16" s="17">
        <f t="shared" si="1"/>
        <v>104</v>
      </c>
      <c r="E16" s="33">
        <f t="shared" si="1"/>
        <v>2085.2399999999998</v>
      </c>
      <c r="F16" s="17">
        <f t="shared" si="1"/>
        <v>78</v>
      </c>
      <c r="G16" s="33">
        <f t="shared" si="1"/>
        <v>1658.66</v>
      </c>
      <c r="H16" s="17">
        <f t="shared" si="1"/>
        <v>66</v>
      </c>
      <c r="I16" s="33">
        <f t="shared" si="1"/>
        <v>1581.97</v>
      </c>
      <c r="J16" s="17">
        <f t="shared" si="1"/>
        <v>54</v>
      </c>
      <c r="K16" s="33">
        <f t="shared" si="1"/>
        <v>1087.8399999999999</v>
      </c>
      <c r="L16" s="17">
        <f t="shared" si="1"/>
        <v>58</v>
      </c>
      <c r="M16" s="33">
        <f t="shared" si="1"/>
        <v>1159.47</v>
      </c>
      <c r="N16" s="17">
        <f t="shared" si="1"/>
        <v>72</v>
      </c>
      <c r="O16" s="33">
        <f t="shared" si="1"/>
        <v>1664.97</v>
      </c>
      <c r="P16" s="17">
        <f t="shared" si="1"/>
        <v>263</v>
      </c>
      <c r="Q16" s="33">
        <f t="shared" si="1"/>
        <v>3473.51</v>
      </c>
      <c r="R16" s="17">
        <f t="shared" si="1"/>
        <v>149</v>
      </c>
      <c r="S16" s="33">
        <f t="shared" si="1"/>
        <v>2312.41</v>
      </c>
      <c r="T16" s="17">
        <f t="shared" si="1"/>
        <v>94</v>
      </c>
      <c r="U16" s="33">
        <f t="shared" si="1"/>
        <v>2109.58</v>
      </c>
      <c r="V16" s="17">
        <f t="shared" si="1"/>
        <v>28</v>
      </c>
      <c r="W16" s="33">
        <f t="shared" si="1"/>
        <v>633.95000000000005</v>
      </c>
      <c r="X16" s="17">
        <f t="shared" si="1"/>
        <v>21</v>
      </c>
      <c r="Y16" s="33">
        <f t="shared" si="1"/>
        <v>598.22</v>
      </c>
      <c r="Z16" s="28">
        <f t="shared" si="1"/>
        <v>1285</v>
      </c>
      <c r="AA16" s="29">
        <f t="shared" si="1"/>
        <v>22123.49</v>
      </c>
    </row>
    <row r="17" spans="1:29" ht="13.8" thickTop="1" x14ac:dyDescent="0.25">
      <c r="Z17" s="24"/>
      <c r="AA17" s="24"/>
    </row>
    <row r="18" spans="1:29" x14ac:dyDescent="0.25">
      <c r="A18" s="23" t="s">
        <v>91</v>
      </c>
      <c r="Z18" s="24"/>
      <c r="AA18" s="24"/>
    </row>
    <row r="19" spans="1:29" x14ac:dyDescent="0.25">
      <c r="A19" s="45" t="s">
        <v>79</v>
      </c>
      <c r="B19" s="80"/>
      <c r="C19" s="80"/>
      <c r="D19" s="80">
        <v>116</v>
      </c>
      <c r="E19" s="80">
        <v>4896.74</v>
      </c>
      <c r="F19" s="80">
        <v>48</v>
      </c>
      <c r="G19" s="80">
        <v>2453.2800000000002</v>
      </c>
      <c r="H19" s="80">
        <v>74</v>
      </c>
      <c r="I19" s="80">
        <v>3230.73</v>
      </c>
      <c r="J19" s="80">
        <v>77</v>
      </c>
      <c r="K19" s="80">
        <v>3423.33</v>
      </c>
      <c r="L19" s="80">
        <v>42</v>
      </c>
      <c r="M19" s="80">
        <v>1965.56</v>
      </c>
      <c r="N19" s="80">
        <v>74</v>
      </c>
      <c r="O19" s="80">
        <v>3701</v>
      </c>
      <c r="P19" s="80">
        <v>36</v>
      </c>
      <c r="Q19" s="80">
        <v>1603.56</v>
      </c>
      <c r="R19" s="80">
        <v>28</v>
      </c>
      <c r="S19" s="80">
        <v>1677.73</v>
      </c>
      <c r="T19" s="80">
        <v>23</v>
      </c>
      <c r="U19" s="80">
        <v>1154.1500000000001</v>
      </c>
      <c r="V19" s="80">
        <v>42</v>
      </c>
      <c r="W19" s="80">
        <v>2055.6999999999998</v>
      </c>
      <c r="X19" s="80"/>
      <c r="Y19" s="80"/>
      <c r="Z19" s="26">
        <f t="shared" ref="Z19:AA24" si="2">B19+D19+F19+H19+J19+L19+N19+P19+R19+T19+V19+X19</f>
        <v>560</v>
      </c>
      <c r="AA19" s="26">
        <f t="shared" si="2"/>
        <v>26161.780000000002</v>
      </c>
    </row>
    <row r="20" spans="1:29" x14ac:dyDescent="0.25">
      <c r="A20" s="45" t="s">
        <v>80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>
        <v>1</v>
      </c>
      <c r="U20" s="78">
        <v>410</v>
      </c>
      <c r="V20" s="78"/>
      <c r="W20" s="78"/>
      <c r="X20" s="78">
        <v>1</v>
      </c>
      <c r="Y20" s="78">
        <v>300</v>
      </c>
      <c r="Z20" s="26">
        <f t="shared" si="2"/>
        <v>2</v>
      </c>
      <c r="AA20" s="26">
        <f t="shared" si="2"/>
        <v>710</v>
      </c>
    </row>
    <row r="21" spans="1:29" x14ac:dyDescent="0.25">
      <c r="A21" s="45" t="s">
        <v>81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26">
        <f t="shared" si="2"/>
        <v>0</v>
      </c>
      <c r="AA21" s="26">
        <f t="shared" si="2"/>
        <v>0</v>
      </c>
    </row>
    <row r="22" spans="1:29" x14ac:dyDescent="0.25">
      <c r="A22" s="45" t="s">
        <v>82</v>
      </c>
      <c r="B22" s="80">
        <v>12</v>
      </c>
      <c r="C22" s="80">
        <v>3265.49</v>
      </c>
      <c r="D22" s="80">
        <v>6</v>
      </c>
      <c r="E22" s="80">
        <v>1475.15</v>
      </c>
      <c r="F22" s="80">
        <v>2</v>
      </c>
      <c r="G22" s="80">
        <v>840.8</v>
      </c>
      <c r="H22" s="80">
        <v>8</v>
      </c>
      <c r="I22" s="80">
        <v>3873.36</v>
      </c>
      <c r="J22" s="80">
        <v>3</v>
      </c>
      <c r="K22" s="80">
        <v>374.4</v>
      </c>
      <c r="L22" s="80">
        <v>2</v>
      </c>
      <c r="M22" s="80">
        <v>830.49</v>
      </c>
      <c r="N22" s="80">
        <v>5</v>
      </c>
      <c r="O22" s="80">
        <v>2221.0100000000002</v>
      </c>
      <c r="P22" s="80">
        <v>6</v>
      </c>
      <c r="Q22" s="80">
        <v>1640.7</v>
      </c>
      <c r="R22" s="80">
        <v>3</v>
      </c>
      <c r="S22" s="80">
        <v>1258.56</v>
      </c>
      <c r="T22" s="80">
        <v>4</v>
      </c>
      <c r="U22" s="80">
        <v>1896.35</v>
      </c>
      <c r="V22" s="80">
        <v>1</v>
      </c>
      <c r="W22" s="80">
        <v>321.3</v>
      </c>
      <c r="X22" s="80">
        <v>3</v>
      </c>
      <c r="Y22" s="80">
        <v>894.36</v>
      </c>
      <c r="Z22" s="26">
        <f t="shared" si="2"/>
        <v>55</v>
      </c>
      <c r="AA22" s="26">
        <f t="shared" si="2"/>
        <v>18891.969999999998</v>
      </c>
    </row>
    <row r="23" spans="1:29" x14ac:dyDescent="0.25">
      <c r="A23" s="45" t="s">
        <v>83</v>
      </c>
      <c r="B23" s="80">
        <v>7</v>
      </c>
      <c r="C23" s="80">
        <v>1155.04</v>
      </c>
      <c r="D23" s="80">
        <v>5</v>
      </c>
      <c r="E23" s="80">
        <v>1112.06</v>
      </c>
      <c r="F23" s="80">
        <v>1</v>
      </c>
      <c r="G23" s="80">
        <v>173.5</v>
      </c>
      <c r="H23" s="80">
        <v>4</v>
      </c>
      <c r="I23" s="80">
        <v>1515.4</v>
      </c>
      <c r="J23" s="80">
        <v>32</v>
      </c>
      <c r="K23" s="80">
        <v>6763.84</v>
      </c>
      <c r="L23" s="80">
        <v>13</v>
      </c>
      <c r="M23" s="80">
        <v>2120.9499999999998</v>
      </c>
      <c r="N23" s="80">
        <v>3</v>
      </c>
      <c r="O23" s="80">
        <v>891.38</v>
      </c>
      <c r="P23" s="80">
        <v>0</v>
      </c>
      <c r="Q23" s="80">
        <v>967.31</v>
      </c>
      <c r="R23" s="80">
        <v>3</v>
      </c>
      <c r="S23" s="80">
        <v>1209.3399999999999</v>
      </c>
      <c r="T23" s="80">
        <v>2</v>
      </c>
      <c r="U23" s="80">
        <v>637.76</v>
      </c>
      <c r="V23" s="80">
        <v>2</v>
      </c>
      <c r="W23" s="80">
        <v>320.5</v>
      </c>
      <c r="X23" s="80">
        <v>1</v>
      </c>
      <c r="Y23" s="80">
        <v>66.2</v>
      </c>
      <c r="Z23" s="26">
        <f t="shared" si="2"/>
        <v>73</v>
      </c>
      <c r="AA23" s="26">
        <f t="shared" si="2"/>
        <v>16933.28</v>
      </c>
    </row>
    <row r="24" spans="1:29" x14ac:dyDescent="0.25">
      <c r="A24" s="45" t="s">
        <v>66</v>
      </c>
      <c r="B24" s="79">
        <v>1</v>
      </c>
      <c r="C24" s="79">
        <v>189.83</v>
      </c>
      <c r="D24" s="79"/>
      <c r="E24" s="79"/>
      <c r="F24" s="79">
        <v>1</v>
      </c>
      <c r="G24" s="79">
        <v>20.170000000000002</v>
      </c>
      <c r="H24" s="79"/>
      <c r="I24" s="79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>
        <v>1</v>
      </c>
      <c r="U24" s="78">
        <v>278</v>
      </c>
      <c r="V24" s="78">
        <v>1</v>
      </c>
      <c r="W24" s="78">
        <v>640.83000000000004</v>
      </c>
      <c r="X24" s="78"/>
      <c r="Y24" s="78"/>
      <c r="Z24" s="26">
        <f t="shared" si="2"/>
        <v>4</v>
      </c>
      <c r="AA24" s="26">
        <f t="shared" si="2"/>
        <v>1128.83</v>
      </c>
    </row>
    <row r="25" spans="1:29" ht="13.8" thickBot="1" x14ac:dyDescent="0.3">
      <c r="A25" s="23" t="s">
        <v>85</v>
      </c>
      <c r="B25" s="17">
        <f t="shared" ref="B25:AA25" si="3">SUM(B19:B24)</f>
        <v>20</v>
      </c>
      <c r="C25" s="33">
        <f t="shared" si="3"/>
        <v>4610.3599999999997</v>
      </c>
      <c r="D25" s="17">
        <f t="shared" si="3"/>
        <v>127</v>
      </c>
      <c r="E25" s="33">
        <f t="shared" si="3"/>
        <v>7483.9499999999989</v>
      </c>
      <c r="F25" s="17">
        <f t="shared" si="3"/>
        <v>52</v>
      </c>
      <c r="G25" s="33">
        <f t="shared" si="3"/>
        <v>3487.75</v>
      </c>
      <c r="H25" s="17">
        <f t="shared" si="3"/>
        <v>86</v>
      </c>
      <c r="I25" s="33">
        <f t="shared" si="3"/>
        <v>8619.49</v>
      </c>
      <c r="J25" s="36">
        <f t="shared" si="3"/>
        <v>112</v>
      </c>
      <c r="K25" s="43">
        <f t="shared" si="3"/>
        <v>10561.57</v>
      </c>
      <c r="L25" s="36">
        <f t="shared" si="3"/>
        <v>57</v>
      </c>
      <c r="M25" s="43">
        <f t="shared" si="3"/>
        <v>4917</v>
      </c>
      <c r="N25" s="36">
        <f t="shared" si="3"/>
        <v>82</v>
      </c>
      <c r="O25" s="43">
        <f t="shared" si="3"/>
        <v>6813.39</v>
      </c>
      <c r="P25" s="36">
        <f t="shared" si="3"/>
        <v>42</v>
      </c>
      <c r="Q25" s="43">
        <f t="shared" si="3"/>
        <v>4211.57</v>
      </c>
      <c r="R25" s="36">
        <f t="shared" si="3"/>
        <v>34</v>
      </c>
      <c r="S25" s="43">
        <f t="shared" si="3"/>
        <v>4145.63</v>
      </c>
      <c r="T25" s="36">
        <f t="shared" si="3"/>
        <v>31</v>
      </c>
      <c r="U25" s="43">
        <f t="shared" si="3"/>
        <v>4376.26</v>
      </c>
      <c r="V25" s="36">
        <f t="shared" si="3"/>
        <v>46</v>
      </c>
      <c r="W25" s="43">
        <f t="shared" si="3"/>
        <v>3338.33</v>
      </c>
      <c r="X25" s="36">
        <f t="shared" si="3"/>
        <v>5</v>
      </c>
      <c r="Y25" s="43">
        <f t="shared" si="3"/>
        <v>1260.5600000000002</v>
      </c>
      <c r="Z25" s="28">
        <f t="shared" si="3"/>
        <v>694</v>
      </c>
      <c r="AA25" s="29">
        <f t="shared" si="3"/>
        <v>63825.86</v>
      </c>
    </row>
    <row r="26" spans="1:29" ht="13.8" thickTop="1" x14ac:dyDescent="0.25">
      <c r="A26" s="23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/>
      <c r="AA26" s="30"/>
    </row>
    <row r="27" spans="1:29" x14ac:dyDescent="0.25">
      <c r="A27" s="138" t="s">
        <v>92</v>
      </c>
      <c r="B27" s="35">
        <f t="shared" ref="B27:AA27" si="4">B16+B25</f>
        <v>318</v>
      </c>
      <c r="C27" s="44">
        <f t="shared" si="4"/>
        <v>8368.0299999999988</v>
      </c>
      <c r="D27" s="35">
        <f t="shared" si="4"/>
        <v>231</v>
      </c>
      <c r="E27" s="44">
        <f t="shared" si="4"/>
        <v>9569.1899999999987</v>
      </c>
      <c r="F27" s="35">
        <f t="shared" si="4"/>
        <v>130</v>
      </c>
      <c r="G27" s="44">
        <f t="shared" si="4"/>
        <v>5146.41</v>
      </c>
      <c r="H27" s="35">
        <f t="shared" si="4"/>
        <v>152</v>
      </c>
      <c r="I27" s="44">
        <f t="shared" si="4"/>
        <v>10201.459999999999</v>
      </c>
      <c r="J27" s="35">
        <f t="shared" si="4"/>
        <v>166</v>
      </c>
      <c r="K27" s="44">
        <f t="shared" si="4"/>
        <v>11649.41</v>
      </c>
      <c r="L27" s="35">
        <f t="shared" si="4"/>
        <v>115</v>
      </c>
      <c r="M27" s="44">
        <f t="shared" si="4"/>
        <v>6076.47</v>
      </c>
      <c r="N27" s="35">
        <f t="shared" si="4"/>
        <v>154</v>
      </c>
      <c r="O27" s="44">
        <f t="shared" si="4"/>
        <v>8478.36</v>
      </c>
      <c r="P27" s="35">
        <f t="shared" si="4"/>
        <v>305</v>
      </c>
      <c r="Q27" s="44">
        <f t="shared" si="4"/>
        <v>7685.08</v>
      </c>
      <c r="R27" s="35">
        <f t="shared" si="4"/>
        <v>183</v>
      </c>
      <c r="S27" s="44">
        <f t="shared" si="4"/>
        <v>6458.04</v>
      </c>
      <c r="T27" s="35">
        <f t="shared" si="4"/>
        <v>125</v>
      </c>
      <c r="U27" s="44">
        <f t="shared" si="4"/>
        <v>6485.84</v>
      </c>
      <c r="V27" s="35">
        <f t="shared" si="4"/>
        <v>74</v>
      </c>
      <c r="W27" s="44">
        <f t="shared" si="4"/>
        <v>3972.2799999999997</v>
      </c>
      <c r="X27" s="35">
        <f t="shared" si="4"/>
        <v>26</v>
      </c>
      <c r="Y27" s="44">
        <f t="shared" si="4"/>
        <v>1858.7800000000002</v>
      </c>
      <c r="Z27" s="63">
        <f t="shared" si="4"/>
        <v>1979</v>
      </c>
      <c r="AA27" s="64">
        <f t="shared" si="4"/>
        <v>85949.35</v>
      </c>
      <c r="AC27" s="56"/>
    </row>
    <row r="28" spans="1:29" x14ac:dyDescent="0.25">
      <c r="A28" s="23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4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63"/>
      <c r="AA28" s="64"/>
    </row>
    <row r="29" spans="1:29" ht="12.75" customHeight="1" x14ac:dyDescent="0.25">
      <c r="A29" s="23" t="s">
        <v>58</v>
      </c>
      <c r="B29" s="34"/>
      <c r="C29" s="77">
        <v>129513.56</v>
      </c>
      <c r="D29" s="34"/>
      <c r="E29" s="77">
        <v>100728.35</v>
      </c>
      <c r="F29" s="34"/>
      <c r="G29" s="77">
        <v>169171.84</v>
      </c>
      <c r="H29" s="34"/>
      <c r="I29" s="77">
        <v>197822.58</v>
      </c>
      <c r="J29" s="34"/>
      <c r="K29" s="77">
        <v>68157.820000000007</v>
      </c>
      <c r="L29" s="34"/>
      <c r="M29" s="77">
        <v>134770.15</v>
      </c>
      <c r="N29" s="34"/>
      <c r="O29" s="77">
        <v>91093.17</v>
      </c>
      <c r="P29" s="34"/>
      <c r="Q29" s="77">
        <v>177594.15</v>
      </c>
      <c r="R29" s="34"/>
      <c r="S29" s="77">
        <v>86671.97</v>
      </c>
      <c r="T29" s="34"/>
      <c r="U29" s="77">
        <v>92317.87</v>
      </c>
      <c r="V29" s="34"/>
      <c r="W29" s="77">
        <v>29812.82</v>
      </c>
      <c r="X29" s="34"/>
      <c r="Y29" s="77">
        <v>12247.03</v>
      </c>
      <c r="Z29" s="54"/>
      <c r="AA29" s="32">
        <f>C29+E29+G29+I29+K29+M29+O29+Q29+S29+U29+W29+Y29</f>
        <v>1289901.31</v>
      </c>
    </row>
    <row r="30" spans="1:29" s="9" customFormat="1" ht="12.75" customHeight="1" thickBot="1" x14ac:dyDescent="0.3">
      <c r="A30" s="45" t="s">
        <v>59</v>
      </c>
      <c r="B30" s="18"/>
      <c r="C30" s="57">
        <f>C27/C29</f>
        <v>6.4611226808992034E-2</v>
      </c>
      <c r="D30" s="18"/>
      <c r="E30" s="57">
        <f>E27/E29</f>
        <v>9.4999967735002092E-2</v>
      </c>
      <c r="F30" s="18"/>
      <c r="G30" s="57">
        <f>G27/G29</f>
        <v>3.0421197759627133E-2</v>
      </c>
      <c r="H30" s="18"/>
      <c r="I30" s="57">
        <f>I27/I29</f>
        <v>5.1568733963534397E-2</v>
      </c>
      <c r="J30" s="18"/>
      <c r="K30" s="57">
        <f>K27/K29</f>
        <v>0.17091817197204956</v>
      </c>
      <c r="L30" s="18"/>
      <c r="M30" s="57">
        <f>M27/M29</f>
        <v>4.5087654795961871E-2</v>
      </c>
      <c r="N30" s="18"/>
      <c r="O30" s="57">
        <f>O27/O29</f>
        <v>9.3073498265567003E-2</v>
      </c>
      <c r="P30" s="18"/>
      <c r="Q30" s="57">
        <f>Q27/Q29</f>
        <v>4.327327223334778E-2</v>
      </c>
      <c r="R30" s="18"/>
      <c r="S30" s="57">
        <f>S27/S29</f>
        <v>7.4511286636267757E-2</v>
      </c>
      <c r="T30" s="18"/>
      <c r="U30" s="57">
        <f>U27/U29</f>
        <v>7.0255520410078792E-2</v>
      </c>
      <c r="V30" s="18"/>
      <c r="W30" s="57">
        <f>W27/W29</f>
        <v>0.13324066626370804</v>
      </c>
      <c r="X30" s="18"/>
      <c r="Y30" s="57">
        <f>Y27/Y29</f>
        <v>0.1517739402940958</v>
      </c>
      <c r="Z30" s="65"/>
      <c r="AA30" s="66">
        <f>AA27/AA29</f>
        <v>6.6632500745347725E-2</v>
      </c>
    </row>
    <row r="31" spans="1:29" s="9" customFormat="1" ht="13.5" customHeight="1" thickTop="1" x14ac:dyDescent="0.25">
      <c r="A31" s="21"/>
      <c r="B31" s="2"/>
      <c r="C31" s="8"/>
      <c r="D31" s="2"/>
      <c r="E31" s="8"/>
      <c r="F31" s="2"/>
      <c r="G31" s="8"/>
      <c r="H31" s="2"/>
      <c r="I31" s="8"/>
      <c r="J31" s="2"/>
      <c r="K31" s="8"/>
      <c r="L31" s="2"/>
      <c r="M31" s="8"/>
      <c r="N31" s="2"/>
      <c r="O31" s="8"/>
      <c r="P31" s="2"/>
      <c r="Q31" s="8"/>
      <c r="R31" s="2"/>
      <c r="S31" s="8"/>
      <c r="T31" s="2"/>
      <c r="U31" s="8"/>
      <c r="V31" s="2"/>
      <c r="W31" s="8"/>
      <c r="X31" s="2"/>
      <c r="Y31" s="8"/>
      <c r="Z31" s="24"/>
      <c r="AA31" s="67"/>
    </row>
    <row r="32" spans="1:29" x14ac:dyDescent="0.25">
      <c r="A32" s="23" t="s">
        <v>56</v>
      </c>
      <c r="Z32" s="24"/>
      <c r="AA32" s="24"/>
    </row>
    <row r="33" spans="1:31" s="19" customFormat="1" x14ac:dyDescent="0.25">
      <c r="A33" s="45" t="s">
        <v>87</v>
      </c>
      <c r="B33" s="80">
        <v>11</v>
      </c>
      <c r="C33" s="80">
        <v>425.85</v>
      </c>
      <c r="D33" s="80">
        <v>40</v>
      </c>
      <c r="E33" s="80">
        <v>1313.69</v>
      </c>
      <c r="F33" s="80">
        <v>41</v>
      </c>
      <c r="G33" s="80">
        <v>1865.9</v>
      </c>
      <c r="H33" s="80">
        <v>63</v>
      </c>
      <c r="I33" s="80">
        <v>3479.27</v>
      </c>
      <c r="J33" s="80">
        <v>61</v>
      </c>
      <c r="K33" s="80">
        <v>5432.42</v>
      </c>
      <c r="L33" s="80">
        <v>22</v>
      </c>
      <c r="M33" s="80">
        <v>2159.3000000000002</v>
      </c>
      <c r="N33" s="80">
        <v>87</v>
      </c>
      <c r="O33" s="81">
        <v>4146.6000000000004</v>
      </c>
      <c r="P33" s="80">
        <v>34</v>
      </c>
      <c r="Q33" s="81">
        <v>828.9</v>
      </c>
      <c r="R33" s="80">
        <v>48</v>
      </c>
      <c r="S33" s="81">
        <v>2000.15</v>
      </c>
      <c r="T33" s="80">
        <v>32</v>
      </c>
      <c r="U33" s="81">
        <v>947.85</v>
      </c>
      <c r="V33" s="80">
        <v>29</v>
      </c>
      <c r="W33" s="81">
        <v>941.28</v>
      </c>
      <c r="X33" s="80">
        <v>66</v>
      </c>
      <c r="Y33" s="81">
        <v>2845.9</v>
      </c>
      <c r="Z33" s="26">
        <f>B33+D33+F33+H33+J33+L33+N33+P33+R33+T33+V33+X33</f>
        <v>534</v>
      </c>
      <c r="AA33" s="59">
        <f>C33+E33+G33+I33+K33+M33+O33+Q33+S33+U33+W33+Y33</f>
        <v>26387.11</v>
      </c>
    </row>
    <row r="34" spans="1:31" x14ac:dyDescent="0.25">
      <c r="A34" s="45" t="s">
        <v>86</v>
      </c>
      <c r="B34" s="80">
        <v>27</v>
      </c>
      <c r="C34" s="80">
        <v>1803.61</v>
      </c>
      <c r="D34" s="80">
        <v>76</v>
      </c>
      <c r="E34" s="80">
        <v>6016.08</v>
      </c>
      <c r="F34" s="80">
        <v>118</v>
      </c>
      <c r="G34" s="80">
        <v>4169.71</v>
      </c>
      <c r="H34" s="80">
        <v>125</v>
      </c>
      <c r="I34" s="80">
        <v>2319.36</v>
      </c>
      <c r="J34" s="80">
        <v>66</v>
      </c>
      <c r="K34" s="80">
        <v>1280.1300000000001</v>
      </c>
      <c r="L34" s="80">
        <v>52</v>
      </c>
      <c r="M34" s="80">
        <v>938.08</v>
      </c>
      <c r="N34" s="80">
        <v>91</v>
      </c>
      <c r="O34" s="81">
        <v>1798.02</v>
      </c>
      <c r="P34" s="80">
        <v>64</v>
      </c>
      <c r="Q34" s="81">
        <v>1522.92</v>
      </c>
      <c r="R34" s="80">
        <v>87</v>
      </c>
      <c r="S34" s="81">
        <v>1914.36</v>
      </c>
      <c r="T34" s="80">
        <v>14</v>
      </c>
      <c r="U34" s="81">
        <v>303.97000000000003</v>
      </c>
      <c r="V34" s="80">
        <v>48</v>
      </c>
      <c r="W34" s="81">
        <v>653.30999999999995</v>
      </c>
      <c r="X34" s="80">
        <v>56</v>
      </c>
      <c r="Y34" s="81">
        <v>2614.63</v>
      </c>
      <c r="Z34" s="26">
        <f>B34+D34+F34+H34+J34+L34+N34+P34+R34+T34+V34+X34</f>
        <v>824</v>
      </c>
      <c r="AA34" s="59">
        <f>C34+E34+G34+I34+K34+M34+O34+Q34+S34+U34+W34+Y34</f>
        <v>25334.180000000008</v>
      </c>
    </row>
    <row r="35" spans="1:31" s="15" customFormat="1" ht="13.8" thickBot="1" x14ac:dyDescent="0.3">
      <c r="A35" s="40" t="s">
        <v>88</v>
      </c>
      <c r="B35" s="37">
        <f t="shared" ref="B35:M35" si="5">B33+B34</f>
        <v>38</v>
      </c>
      <c r="C35" s="60">
        <f t="shared" si="5"/>
        <v>2229.46</v>
      </c>
      <c r="D35" s="37">
        <f t="shared" si="5"/>
        <v>116</v>
      </c>
      <c r="E35" s="60">
        <f t="shared" si="5"/>
        <v>7329.77</v>
      </c>
      <c r="F35" s="37">
        <f t="shared" si="5"/>
        <v>159</v>
      </c>
      <c r="G35" s="60">
        <f t="shared" si="5"/>
        <v>6035.6100000000006</v>
      </c>
      <c r="H35" s="37">
        <f t="shared" si="5"/>
        <v>188</v>
      </c>
      <c r="I35" s="60">
        <f t="shared" si="5"/>
        <v>5798.63</v>
      </c>
      <c r="J35" s="37">
        <f t="shared" si="5"/>
        <v>127</v>
      </c>
      <c r="K35" s="60">
        <f t="shared" si="5"/>
        <v>6712.55</v>
      </c>
      <c r="L35" s="37">
        <f t="shared" si="5"/>
        <v>74</v>
      </c>
      <c r="M35" s="60">
        <f t="shared" si="5"/>
        <v>3097.38</v>
      </c>
      <c r="N35" s="37">
        <f t="shared" ref="N35:AA35" si="6">SUM(N33:N34)</f>
        <v>178</v>
      </c>
      <c r="O35" s="60">
        <f t="shared" si="6"/>
        <v>5944.6200000000008</v>
      </c>
      <c r="P35" s="37">
        <f t="shared" si="6"/>
        <v>98</v>
      </c>
      <c r="Q35" s="60">
        <f t="shared" si="6"/>
        <v>2351.8200000000002</v>
      </c>
      <c r="R35" s="37">
        <f t="shared" si="6"/>
        <v>135</v>
      </c>
      <c r="S35" s="60">
        <f t="shared" si="6"/>
        <v>3914.51</v>
      </c>
      <c r="T35" s="37">
        <f t="shared" si="6"/>
        <v>46</v>
      </c>
      <c r="U35" s="60">
        <f t="shared" si="6"/>
        <v>1251.8200000000002</v>
      </c>
      <c r="V35" s="37">
        <f t="shared" si="6"/>
        <v>77</v>
      </c>
      <c r="W35" s="60">
        <f t="shared" si="6"/>
        <v>1594.59</v>
      </c>
      <c r="X35" s="37">
        <f t="shared" si="6"/>
        <v>122</v>
      </c>
      <c r="Y35" s="60">
        <f t="shared" si="6"/>
        <v>5460.5300000000007</v>
      </c>
      <c r="Z35" s="28">
        <f t="shared" si="6"/>
        <v>1358</v>
      </c>
      <c r="AA35" s="29">
        <f t="shared" si="6"/>
        <v>51721.290000000008</v>
      </c>
    </row>
    <row r="36" spans="1:31" ht="13.8" thickTop="1" x14ac:dyDescent="0.25">
      <c r="A36" s="1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31" s="40" customFormat="1" ht="26.4" x14ac:dyDescent="0.25">
      <c r="A37" s="99" t="s">
        <v>73</v>
      </c>
      <c r="B37" s="143"/>
      <c r="C37" s="144">
        <f>C16+C25+C35-C9</f>
        <v>3073.4799999999987</v>
      </c>
      <c r="D37" s="143"/>
      <c r="E37" s="144">
        <f>E16+E25+E35-E9</f>
        <v>11797.609999999999</v>
      </c>
      <c r="F37" s="143"/>
      <c r="G37" s="144">
        <f>G16+G25+G35-G9</f>
        <v>7947.0700000000006</v>
      </c>
      <c r="H37" s="143"/>
      <c r="I37" s="144">
        <f>I16+I25+I35-I9</f>
        <v>11115.5</v>
      </c>
      <c r="J37" s="143"/>
      <c r="K37" s="144">
        <f>K16+K25+K35-K9</f>
        <v>15369.519999999999</v>
      </c>
      <c r="L37" s="143"/>
      <c r="M37" s="144">
        <f>M16+M25+M35-M9</f>
        <v>5968.8600000000006</v>
      </c>
      <c r="N37" s="143"/>
      <c r="O37" s="144">
        <f>O16+O25+O35-O9</f>
        <v>11298.36</v>
      </c>
      <c r="P37" s="143"/>
      <c r="Q37" s="144">
        <f>Q16+Q25+Q35-Q9</f>
        <v>2603.4699999999993</v>
      </c>
      <c r="R37" s="143"/>
      <c r="S37" s="144">
        <f>S16+S25+S35-S9</f>
        <v>7261.369999999999</v>
      </c>
      <c r="T37" s="143"/>
      <c r="U37" s="144">
        <f>U16+U25+U35-U9</f>
        <v>4931.3899999999994</v>
      </c>
      <c r="V37" s="143"/>
      <c r="W37" s="144">
        <f>W16+W25+W35-W9</f>
        <v>4106.3599999999997</v>
      </c>
      <c r="X37" s="143"/>
      <c r="Y37" s="144">
        <f>Y16+Y25+Y35-Y9</f>
        <v>6734.7700000000013</v>
      </c>
      <c r="Z37" s="143"/>
      <c r="AA37" s="144">
        <f>AA16+AA25+AA35-AA9</f>
        <v>92207.760000000024</v>
      </c>
      <c r="AE37" s="41"/>
    </row>
    <row r="38" spans="1:31" x14ac:dyDescent="0.25">
      <c r="A38" s="10"/>
      <c r="B38" s="9"/>
      <c r="C38" s="9"/>
      <c r="D38" s="9"/>
      <c r="E38" s="9"/>
      <c r="F38" s="9"/>
      <c r="G38" s="9"/>
      <c r="H38" s="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31" ht="23.4" x14ac:dyDescent="0.25">
      <c r="A39" s="139" t="s">
        <v>94</v>
      </c>
    </row>
    <row r="40" spans="1:31" ht="24" x14ac:dyDescent="0.25">
      <c r="A40" s="140" t="s">
        <v>95</v>
      </c>
    </row>
  </sheetData>
  <mergeCells count="13">
    <mergeCell ref="L3:M3"/>
    <mergeCell ref="B3:C3"/>
    <mergeCell ref="D3:E3"/>
    <mergeCell ref="F3:G3"/>
    <mergeCell ref="H3:I3"/>
    <mergeCell ref="J3:K3"/>
    <mergeCell ref="N3:O3"/>
    <mergeCell ref="P3:Q3"/>
    <mergeCell ref="Z3:AA3"/>
    <mergeCell ref="R3:S3"/>
    <mergeCell ref="T3:U3"/>
    <mergeCell ref="V3:W3"/>
    <mergeCell ref="X3:Y3"/>
  </mergeCells>
  <phoneticPr fontId="4" type="noConversion"/>
  <pageMargins left="0.18" right="0.2" top="0.51" bottom="0.86" header="0.5" footer="0.5"/>
  <pageSetup scale="55" orientation="landscape" r:id="rId1"/>
  <headerFooter alignWithMargins="0">
    <oddFooter>&amp;L&amp;8&amp;Z&amp;F&amp;R&amp;8Prepared by Danielle Meier
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40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50.33203125" customWidth="1"/>
    <col min="2" max="2" width="5.88671875" style="1" customWidth="1"/>
    <col min="3" max="3" width="9.6640625" style="1" customWidth="1"/>
    <col min="4" max="4" width="5.88671875" style="1" customWidth="1"/>
    <col min="5" max="5" width="9.6640625" style="1" customWidth="1"/>
    <col min="6" max="6" width="5.88671875" style="1" customWidth="1"/>
    <col min="7" max="7" width="9.6640625" style="1" customWidth="1"/>
    <col min="8" max="8" width="6.33203125" style="1" customWidth="1"/>
    <col min="9" max="9" width="9.109375" style="1" customWidth="1"/>
    <col min="10" max="10" width="6.33203125" style="1" customWidth="1"/>
    <col min="11" max="11" width="9.109375" style="1" customWidth="1"/>
    <col min="12" max="12" width="6.33203125" style="1" customWidth="1"/>
    <col min="13" max="13" width="9.109375" style="1" customWidth="1"/>
    <col min="14" max="14" width="6.33203125" style="1" customWidth="1"/>
    <col min="15" max="15" width="9.109375" style="1" customWidth="1"/>
    <col min="16" max="16" width="6.33203125" style="1" customWidth="1"/>
    <col min="17" max="17" width="9.109375" style="1" customWidth="1"/>
    <col min="18" max="18" width="6.33203125" style="1" customWidth="1"/>
    <col min="19" max="19" width="9.109375" style="1" customWidth="1"/>
    <col min="20" max="20" width="6.33203125" style="1" customWidth="1"/>
    <col min="21" max="21" width="9.109375" style="1" customWidth="1"/>
    <col min="22" max="22" width="6.33203125" style="1" customWidth="1"/>
    <col min="23" max="23" width="10.109375" style="1" customWidth="1"/>
    <col min="24" max="24" width="7" style="1" customWidth="1"/>
    <col min="25" max="25" width="9.109375" style="1" customWidth="1"/>
    <col min="26" max="26" width="6.44140625" style="2" customWidth="1"/>
    <col min="27" max="27" width="11.109375" style="2" customWidth="1"/>
    <col min="28" max="194" width="8.88671875" customWidth="1"/>
  </cols>
  <sheetData>
    <row r="1" spans="1:27" x14ac:dyDescent="0.25">
      <c r="A1" t="s">
        <v>67</v>
      </c>
    </row>
    <row r="2" spans="1:27" x14ac:dyDescent="0.25">
      <c r="A2" t="s">
        <v>18</v>
      </c>
    </row>
    <row r="3" spans="1:27" s="19" customFormat="1" x14ac:dyDescent="0.25">
      <c r="B3" s="148" t="s">
        <v>0</v>
      </c>
      <c r="C3" s="148"/>
      <c r="D3" s="148" t="s">
        <v>1</v>
      </c>
      <c r="E3" s="148"/>
      <c r="F3" s="148" t="s">
        <v>2</v>
      </c>
      <c r="G3" s="148"/>
      <c r="H3" s="148" t="s">
        <v>3</v>
      </c>
      <c r="I3" s="148"/>
      <c r="J3" s="148" t="s">
        <v>4</v>
      </c>
      <c r="K3" s="148"/>
      <c r="L3" s="148" t="s">
        <v>5</v>
      </c>
      <c r="M3" s="148"/>
      <c r="N3" s="148" t="s">
        <v>6</v>
      </c>
      <c r="O3" s="148"/>
      <c r="P3" s="148" t="s">
        <v>7</v>
      </c>
      <c r="Q3" s="148"/>
      <c r="R3" s="148" t="s">
        <v>8</v>
      </c>
      <c r="S3" s="148"/>
      <c r="T3" s="148" t="s">
        <v>9</v>
      </c>
      <c r="U3" s="148"/>
      <c r="V3" s="148" t="s">
        <v>10</v>
      </c>
      <c r="W3" s="148"/>
      <c r="X3" s="148" t="s">
        <v>11</v>
      </c>
      <c r="Y3" s="148"/>
      <c r="Z3" s="149" t="s">
        <v>12</v>
      </c>
      <c r="AA3" s="149"/>
    </row>
    <row r="4" spans="1:27" x14ac:dyDescent="0.25">
      <c r="B4" s="22" t="s">
        <v>13</v>
      </c>
      <c r="C4" s="22" t="s">
        <v>14</v>
      </c>
      <c r="D4" s="22" t="s">
        <v>13</v>
      </c>
      <c r="E4" s="22" t="s">
        <v>14</v>
      </c>
      <c r="F4" s="22" t="s">
        <v>13</v>
      </c>
      <c r="G4" s="22" t="s">
        <v>14</v>
      </c>
      <c r="H4" s="22" t="s">
        <v>13</v>
      </c>
      <c r="I4" s="22" t="s">
        <v>14</v>
      </c>
      <c r="J4" s="22" t="s">
        <v>13</v>
      </c>
      <c r="K4" s="22" t="s">
        <v>14</v>
      </c>
      <c r="L4" s="22" t="s">
        <v>13</v>
      </c>
      <c r="M4" s="22" t="s">
        <v>14</v>
      </c>
      <c r="N4" s="22" t="s">
        <v>13</v>
      </c>
      <c r="O4" s="22" t="s">
        <v>14</v>
      </c>
      <c r="P4" s="22" t="s">
        <v>13</v>
      </c>
      <c r="Q4" s="22" t="s">
        <v>14</v>
      </c>
      <c r="R4" s="22" t="s">
        <v>13</v>
      </c>
      <c r="S4" s="22" t="s">
        <v>14</v>
      </c>
      <c r="T4" s="22" t="s">
        <v>13</v>
      </c>
      <c r="U4" s="22" t="s">
        <v>14</v>
      </c>
      <c r="V4" s="22" t="s">
        <v>13</v>
      </c>
      <c r="W4" s="22" t="s">
        <v>14</v>
      </c>
      <c r="X4" s="22" t="s">
        <v>13</v>
      </c>
      <c r="Y4" s="22" t="s">
        <v>14</v>
      </c>
      <c r="Z4" s="38" t="s">
        <v>13</v>
      </c>
      <c r="AA4" s="38" t="s">
        <v>14</v>
      </c>
    </row>
    <row r="5" spans="1:27" x14ac:dyDescent="0.25">
      <c r="A5" s="13" t="s">
        <v>32</v>
      </c>
      <c r="Z5" s="24"/>
      <c r="AA5" s="24"/>
    </row>
    <row r="6" spans="1:27" ht="13.8" thickBot="1" x14ac:dyDescent="0.3">
      <c r="A6" s="21" t="s">
        <v>34</v>
      </c>
      <c r="B6" s="74">
        <v>1117</v>
      </c>
      <c r="D6" s="74">
        <v>1128</v>
      </c>
      <c r="F6" s="74">
        <v>1237</v>
      </c>
      <c r="H6" s="74">
        <v>1278</v>
      </c>
      <c r="J6" s="74">
        <v>1047</v>
      </c>
      <c r="L6" s="74">
        <v>1134</v>
      </c>
      <c r="N6" s="74">
        <v>1339</v>
      </c>
      <c r="P6" s="74">
        <v>1176</v>
      </c>
      <c r="R6" s="74">
        <v>1233</v>
      </c>
      <c r="T6" s="74">
        <v>1210</v>
      </c>
      <c r="V6" s="76">
        <v>998</v>
      </c>
      <c r="X6" s="74">
        <v>899</v>
      </c>
      <c r="Z6" s="25">
        <f>B6+D6+F6+H6+J6+L6+N6+P6+R6+T6+V6+X6</f>
        <v>13796</v>
      </c>
      <c r="AA6" s="24"/>
    </row>
    <row r="7" spans="1:27" ht="13.8" thickTop="1" x14ac:dyDescent="0.25">
      <c r="A7" s="100" t="s">
        <v>74</v>
      </c>
      <c r="C7" s="75">
        <v>12225.85</v>
      </c>
      <c r="E7" s="75">
        <v>12693.29</v>
      </c>
      <c r="G7" s="75">
        <v>13930.33</v>
      </c>
      <c r="I7" s="75">
        <v>14144.74</v>
      </c>
      <c r="K7" s="75">
        <v>11774.37</v>
      </c>
      <c r="M7" s="75">
        <v>12962.35</v>
      </c>
      <c r="O7" s="75">
        <v>14749.85</v>
      </c>
      <c r="Q7" s="75">
        <v>13097.24</v>
      </c>
      <c r="S7" s="75">
        <v>13932.72</v>
      </c>
      <c r="U7" s="75">
        <v>13944.46</v>
      </c>
      <c r="W7" s="75">
        <v>12000.21</v>
      </c>
      <c r="Y7" s="75">
        <v>10974.3</v>
      </c>
      <c r="Z7" s="24"/>
      <c r="AA7" s="26">
        <f>C7+E7+G7+I7+K7+M7+O7+Q7+S7+U7+W7+Y7</f>
        <v>156429.71</v>
      </c>
    </row>
    <row r="8" spans="1:27" x14ac:dyDescent="0.25">
      <c r="A8" s="45" t="s">
        <v>84</v>
      </c>
      <c r="C8" s="76">
        <v>1117</v>
      </c>
      <c r="E8" s="76">
        <v>1128</v>
      </c>
      <c r="G8" s="76">
        <v>1237</v>
      </c>
      <c r="I8" s="76">
        <v>1278</v>
      </c>
      <c r="K8" s="76">
        <v>1047</v>
      </c>
      <c r="M8" s="76">
        <v>1134</v>
      </c>
      <c r="O8" s="76">
        <v>1339</v>
      </c>
      <c r="Q8" s="76">
        <v>1176</v>
      </c>
      <c r="S8" s="76">
        <v>1233</v>
      </c>
      <c r="U8" s="76">
        <v>1210</v>
      </c>
      <c r="W8" s="76">
        <v>998</v>
      </c>
      <c r="Y8" s="76">
        <v>899</v>
      </c>
      <c r="Z8" s="24"/>
      <c r="AA8" s="27">
        <f>C8+E8+G8+I8+K8+M8+O8+Q8+S8+U8+W8+Y8</f>
        <v>13796</v>
      </c>
    </row>
    <row r="9" spans="1:27" ht="13.8" thickBot="1" x14ac:dyDescent="0.3">
      <c r="A9" s="23" t="s">
        <v>35</v>
      </c>
      <c r="B9" s="5"/>
      <c r="C9" s="33">
        <f>SUM(C7:C8)</f>
        <v>13342.85</v>
      </c>
      <c r="D9" s="5"/>
      <c r="E9" s="33">
        <f>SUM(E7:E8)</f>
        <v>13821.29</v>
      </c>
      <c r="F9" s="5"/>
      <c r="G9" s="33">
        <f>SUM(G7:G8)</f>
        <v>15167.33</v>
      </c>
      <c r="H9" s="5"/>
      <c r="I9" s="33">
        <f>SUM(I7:I8)</f>
        <v>15422.74</v>
      </c>
      <c r="J9" s="5"/>
      <c r="K9" s="33">
        <f>SUM(K7:K8)</f>
        <v>12821.37</v>
      </c>
      <c r="L9" s="5"/>
      <c r="M9" s="33">
        <f>SUM(M7:M8)</f>
        <v>14096.35</v>
      </c>
      <c r="N9" s="5"/>
      <c r="O9" s="33">
        <f>SUM(O7:O8)</f>
        <v>16088.85</v>
      </c>
      <c r="P9" s="5"/>
      <c r="Q9" s="33">
        <f>SUM(Q7:Q8)</f>
        <v>14273.24</v>
      </c>
      <c r="R9" s="5"/>
      <c r="S9" s="33">
        <f>SUM(S7:S8)</f>
        <v>15165.72</v>
      </c>
      <c r="T9" s="5"/>
      <c r="U9" s="33">
        <f>SUM(U7:U8)</f>
        <v>15154.46</v>
      </c>
      <c r="V9" s="5"/>
      <c r="W9" s="33">
        <f>SUM(W7:W8)</f>
        <v>12998.21</v>
      </c>
      <c r="X9" s="5"/>
      <c r="Y9" s="33">
        <f>SUM(Y7:Y8)</f>
        <v>11873.3</v>
      </c>
      <c r="Z9" s="25"/>
      <c r="AA9" s="31">
        <f>SUM(AA7:AA8)</f>
        <v>170225.71</v>
      </c>
    </row>
    <row r="10" spans="1:27" ht="13.8" thickTop="1" x14ac:dyDescent="0.25">
      <c r="Z10" s="24"/>
      <c r="AA10" s="24"/>
    </row>
    <row r="11" spans="1:27" x14ac:dyDescent="0.25">
      <c r="A11" s="23" t="s">
        <v>57</v>
      </c>
      <c r="Z11" s="24"/>
      <c r="AA11" s="24"/>
    </row>
    <row r="12" spans="1:27" x14ac:dyDescent="0.25">
      <c r="A12" s="20" t="s">
        <v>75</v>
      </c>
      <c r="B12" s="78">
        <v>453</v>
      </c>
      <c r="C12" s="78">
        <v>9711.6299999999992</v>
      </c>
      <c r="D12" s="78">
        <v>501</v>
      </c>
      <c r="E12" s="78">
        <v>10594.13</v>
      </c>
      <c r="F12" s="78">
        <v>479</v>
      </c>
      <c r="G12" s="78">
        <v>9592.31</v>
      </c>
      <c r="H12" s="78">
        <v>446</v>
      </c>
      <c r="I12" s="78">
        <v>9966.7999999999993</v>
      </c>
      <c r="J12" s="78">
        <v>381</v>
      </c>
      <c r="K12" s="78">
        <v>8477.44</v>
      </c>
      <c r="L12" s="78">
        <v>439</v>
      </c>
      <c r="M12" s="78">
        <v>10056.08</v>
      </c>
      <c r="N12" s="78">
        <v>544</v>
      </c>
      <c r="O12" s="78">
        <v>10329.27</v>
      </c>
      <c r="P12" s="78">
        <v>414</v>
      </c>
      <c r="Q12" s="78">
        <v>9472.9</v>
      </c>
      <c r="R12" s="78">
        <v>436</v>
      </c>
      <c r="S12" s="78">
        <v>9662.42</v>
      </c>
      <c r="T12" s="78">
        <v>479</v>
      </c>
      <c r="U12" s="78">
        <v>9764.48</v>
      </c>
      <c r="V12" s="78">
        <v>299</v>
      </c>
      <c r="W12" s="78">
        <v>6688.43</v>
      </c>
      <c r="X12" s="78">
        <v>300</v>
      </c>
      <c r="Y12" s="78">
        <v>7005.04</v>
      </c>
      <c r="Z12" s="26">
        <f t="shared" ref="Z12:AA15" si="0">B12+D12+F12+H12+J12+L12+N12+P12+R12+T12+V12+X12</f>
        <v>5171</v>
      </c>
      <c r="AA12" s="26">
        <f t="shared" si="0"/>
        <v>111320.92999999998</v>
      </c>
    </row>
    <row r="13" spans="1:27" x14ac:dyDescent="0.25">
      <c r="A13" s="20" t="s">
        <v>76</v>
      </c>
      <c r="B13" s="78">
        <v>17</v>
      </c>
      <c r="C13" s="78">
        <v>1362.4</v>
      </c>
      <c r="D13" s="78">
        <v>6</v>
      </c>
      <c r="E13" s="78">
        <v>92.62</v>
      </c>
      <c r="F13" s="78">
        <v>8</v>
      </c>
      <c r="G13" s="78">
        <v>186.65</v>
      </c>
      <c r="H13" s="78">
        <v>9</v>
      </c>
      <c r="I13" s="78">
        <v>157.19</v>
      </c>
      <c r="J13" s="78">
        <v>9</v>
      </c>
      <c r="K13" s="78">
        <v>307.12</v>
      </c>
      <c r="L13" s="78">
        <v>13</v>
      </c>
      <c r="M13" s="78">
        <v>403.4</v>
      </c>
      <c r="N13" s="78">
        <v>15</v>
      </c>
      <c r="O13" s="78">
        <v>262.49</v>
      </c>
      <c r="P13" s="78">
        <v>16</v>
      </c>
      <c r="Q13" s="78">
        <v>506.24</v>
      </c>
      <c r="R13" s="78">
        <v>17</v>
      </c>
      <c r="S13" s="78">
        <v>722.22</v>
      </c>
      <c r="T13" s="78">
        <v>6</v>
      </c>
      <c r="U13" s="78">
        <v>195.95</v>
      </c>
      <c r="V13" s="78">
        <v>12</v>
      </c>
      <c r="W13" s="78">
        <v>469.32</v>
      </c>
      <c r="X13" s="78">
        <v>23</v>
      </c>
      <c r="Y13" s="78">
        <v>939.22</v>
      </c>
      <c r="Z13" s="26">
        <f t="shared" si="0"/>
        <v>151</v>
      </c>
      <c r="AA13" s="26">
        <f t="shared" si="0"/>
        <v>5604.82</v>
      </c>
    </row>
    <row r="14" spans="1:27" x14ac:dyDescent="0.25">
      <c r="A14" s="45" t="s">
        <v>77</v>
      </c>
      <c r="B14" s="78">
        <v>181</v>
      </c>
      <c r="C14" s="78">
        <v>9747</v>
      </c>
      <c r="D14" s="78">
        <v>158</v>
      </c>
      <c r="E14" s="78">
        <v>7576</v>
      </c>
      <c r="F14" s="78">
        <v>174</v>
      </c>
      <c r="G14" s="78">
        <v>8556.4</v>
      </c>
      <c r="H14" s="78">
        <v>206</v>
      </c>
      <c r="I14" s="78">
        <v>9901.6200000000008</v>
      </c>
      <c r="J14" s="78">
        <v>138</v>
      </c>
      <c r="K14" s="78">
        <v>8241.4599999999991</v>
      </c>
      <c r="L14" s="78">
        <v>164</v>
      </c>
      <c r="M14" s="78">
        <v>5708.7</v>
      </c>
      <c r="N14" s="78">
        <v>182</v>
      </c>
      <c r="O14" s="78">
        <v>7718.27</v>
      </c>
      <c r="P14" s="78">
        <v>201</v>
      </c>
      <c r="Q14" s="78">
        <v>7639.86</v>
      </c>
      <c r="R14" s="78">
        <v>151</v>
      </c>
      <c r="S14" s="78">
        <v>8027.01</v>
      </c>
      <c r="T14" s="78">
        <v>216</v>
      </c>
      <c r="U14" s="78">
        <v>8456</v>
      </c>
      <c r="V14" s="78">
        <v>154</v>
      </c>
      <c r="W14" s="78">
        <v>6562</v>
      </c>
      <c r="X14" s="78">
        <v>167</v>
      </c>
      <c r="Y14" s="78">
        <v>7519</v>
      </c>
      <c r="Z14" s="26">
        <f t="shared" si="0"/>
        <v>2092</v>
      </c>
      <c r="AA14" s="26">
        <f t="shared" si="0"/>
        <v>95653.319999999992</v>
      </c>
    </row>
    <row r="15" spans="1:27" s="19" customFormat="1" x14ac:dyDescent="0.25">
      <c r="A15" s="45" t="s">
        <v>78</v>
      </c>
      <c r="B15" s="79">
        <v>5</v>
      </c>
      <c r="C15" s="79">
        <v>99</v>
      </c>
      <c r="D15" s="79">
        <v>10</v>
      </c>
      <c r="E15" s="79">
        <v>506</v>
      </c>
      <c r="F15" s="79">
        <v>7</v>
      </c>
      <c r="G15" s="79">
        <v>107</v>
      </c>
      <c r="H15" s="79">
        <v>6</v>
      </c>
      <c r="I15" s="79">
        <v>37</v>
      </c>
      <c r="J15" s="79">
        <v>1</v>
      </c>
      <c r="K15" s="79">
        <v>4</v>
      </c>
      <c r="L15" s="79">
        <v>4</v>
      </c>
      <c r="M15" s="79">
        <v>6</v>
      </c>
      <c r="N15" s="79">
        <v>12</v>
      </c>
      <c r="O15" s="79">
        <v>123</v>
      </c>
      <c r="P15" s="79">
        <v>1</v>
      </c>
      <c r="Q15" s="79">
        <v>7</v>
      </c>
      <c r="R15" s="79">
        <v>5</v>
      </c>
      <c r="S15" s="79">
        <v>73</v>
      </c>
      <c r="T15" s="79">
        <v>13</v>
      </c>
      <c r="U15" s="79">
        <v>526.5</v>
      </c>
      <c r="V15" s="79">
        <v>7</v>
      </c>
      <c r="W15" s="79">
        <v>308</v>
      </c>
      <c r="X15" s="79">
        <v>4</v>
      </c>
      <c r="Y15" s="79">
        <v>515</v>
      </c>
      <c r="Z15" s="26">
        <f t="shared" si="0"/>
        <v>75</v>
      </c>
      <c r="AA15" s="26">
        <f t="shared" si="0"/>
        <v>2311.5</v>
      </c>
    </row>
    <row r="16" spans="1:27" ht="13.8" thickBot="1" x14ac:dyDescent="0.3">
      <c r="A16" s="103" t="s">
        <v>72</v>
      </c>
      <c r="B16" s="17">
        <f t="shared" ref="B16:AA16" si="1">SUM(B12:B15)</f>
        <v>656</v>
      </c>
      <c r="C16" s="33">
        <f t="shared" si="1"/>
        <v>20920.03</v>
      </c>
      <c r="D16" s="17">
        <f t="shared" si="1"/>
        <v>675</v>
      </c>
      <c r="E16" s="33">
        <f t="shared" si="1"/>
        <v>18768.75</v>
      </c>
      <c r="F16" s="17">
        <f t="shared" si="1"/>
        <v>668</v>
      </c>
      <c r="G16" s="33">
        <f t="shared" si="1"/>
        <v>18442.36</v>
      </c>
      <c r="H16" s="17">
        <f t="shared" si="1"/>
        <v>667</v>
      </c>
      <c r="I16" s="33">
        <f t="shared" si="1"/>
        <v>20062.61</v>
      </c>
      <c r="J16" s="17">
        <f t="shared" si="1"/>
        <v>529</v>
      </c>
      <c r="K16" s="33">
        <f t="shared" si="1"/>
        <v>17030.02</v>
      </c>
      <c r="L16" s="17">
        <f t="shared" si="1"/>
        <v>620</v>
      </c>
      <c r="M16" s="33">
        <f t="shared" si="1"/>
        <v>16174.18</v>
      </c>
      <c r="N16" s="17">
        <f t="shared" si="1"/>
        <v>753</v>
      </c>
      <c r="O16" s="33">
        <f t="shared" si="1"/>
        <v>18433.03</v>
      </c>
      <c r="P16" s="17">
        <f t="shared" si="1"/>
        <v>632</v>
      </c>
      <c r="Q16" s="33">
        <f t="shared" si="1"/>
        <v>17626</v>
      </c>
      <c r="R16" s="17">
        <f t="shared" si="1"/>
        <v>609</v>
      </c>
      <c r="S16" s="33">
        <f t="shared" si="1"/>
        <v>18484.650000000001</v>
      </c>
      <c r="T16" s="17">
        <f t="shared" si="1"/>
        <v>714</v>
      </c>
      <c r="U16" s="33">
        <f t="shared" si="1"/>
        <v>18942.93</v>
      </c>
      <c r="V16" s="17">
        <f t="shared" si="1"/>
        <v>472</v>
      </c>
      <c r="W16" s="33">
        <f t="shared" si="1"/>
        <v>14027.75</v>
      </c>
      <c r="X16" s="17">
        <f t="shared" si="1"/>
        <v>494</v>
      </c>
      <c r="Y16" s="33">
        <f t="shared" si="1"/>
        <v>15978.26</v>
      </c>
      <c r="Z16" s="28">
        <f t="shared" si="1"/>
        <v>7489</v>
      </c>
      <c r="AA16" s="29">
        <f t="shared" si="1"/>
        <v>214890.56999999995</v>
      </c>
    </row>
    <row r="17" spans="1:29" ht="13.8" thickTop="1" x14ac:dyDescent="0.25">
      <c r="Z17" s="24"/>
      <c r="AA17" s="24"/>
    </row>
    <row r="18" spans="1:29" x14ac:dyDescent="0.25">
      <c r="A18" s="23" t="s">
        <v>91</v>
      </c>
      <c r="Z18" s="24"/>
      <c r="AA18" s="24"/>
    </row>
    <row r="19" spans="1:29" x14ac:dyDescent="0.25">
      <c r="A19" s="45" t="s">
        <v>79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26">
        <f t="shared" ref="Z19:AA24" si="2">B19+D19+F19+H19+J19+L19+N19+P19+R19+T19+V19+X19</f>
        <v>0</v>
      </c>
      <c r="AA19" s="26">
        <f t="shared" si="2"/>
        <v>0</v>
      </c>
    </row>
    <row r="20" spans="1:29" x14ac:dyDescent="0.25">
      <c r="A20" s="45" t="s">
        <v>80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>
        <v>1</v>
      </c>
      <c r="Q20" s="78">
        <v>305.7</v>
      </c>
      <c r="R20" s="78"/>
      <c r="S20" s="78"/>
      <c r="T20" s="78"/>
      <c r="U20" s="78"/>
      <c r="V20" s="78"/>
      <c r="W20" s="78"/>
      <c r="X20" s="78"/>
      <c r="Y20" s="78"/>
      <c r="Z20" s="26">
        <f t="shared" si="2"/>
        <v>1</v>
      </c>
      <c r="AA20" s="26">
        <f t="shared" si="2"/>
        <v>305.7</v>
      </c>
    </row>
    <row r="21" spans="1:29" x14ac:dyDescent="0.25">
      <c r="A21" s="45" t="s">
        <v>81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>
        <v>1</v>
      </c>
      <c r="O21" s="78">
        <v>675.3</v>
      </c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26">
        <f t="shared" si="2"/>
        <v>1</v>
      </c>
      <c r="AA21" s="26">
        <f t="shared" si="2"/>
        <v>675.3</v>
      </c>
    </row>
    <row r="22" spans="1:29" x14ac:dyDescent="0.25">
      <c r="A22" s="45" t="s">
        <v>82</v>
      </c>
      <c r="B22" s="80">
        <v>19</v>
      </c>
      <c r="C22" s="80">
        <v>7722.98</v>
      </c>
      <c r="D22" s="80">
        <v>41</v>
      </c>
      <c r="E22" s="80">
        <v>17160.7</v>
      </c>
      <c r="F22" s="80">
        <v>32</v>
      </c>
      <c r="G22" s="80">
        <v>15157.31</v>
      </c>
      <c r="H22" s="80">
        <v>30</v>
      </c>
      <c r="I22" s="80">
        <v>12726.47</v>
      </c>
      <c r="J22" s="80">
        <v>13</v>
      </c>
      <c r="K22" s="80">
        <v>6674.55</v>
      </c>
      <c r="L22" s="80">
        <v>24</v>
      </c>
      <c r="M22" s="80">
        <v>13968.36</v>
      </c>
      <c r="N22" s="80">
        <v>52</v>
      </c>
      <c r="O22" s="80">
        <v>19800.87</v>
      </c>
      <c r="P22" s="80">
        <v>21</v>
      </c>
      <c r="Q22" s="80">
        <v>9135.7000000000007</v>
      </c>
      <c r="R22" s="80">
        <v>41</v>
      </c>
      <c r="S22" s="80">
        <v>20546.439999999999</v>
      </c>
      <c r="T22" s="80">
        <v>23</v>
      </c>
      <c r="U22" s="80">
        <v>11626.3</v>
      </c>
      <c r="V22" s="80">
        <v>38</v>
      </c>
      <c r="W22" s="80">
        <v>15281.77</v>
      </c>
      <c r="X22" s="80">
        <v>32</v>
      </c>
      <c r="Y22" s="80">
        <v>18879.400000000001</v>
      </c>
      <c r="Z22" s="26">
        <f t="shared" si="2"/>
        <v>366</v>
      </c>
      <c r="AA22" s="26">
        <f t="shared" si="2"/>
        <v>168680.84999999998</v>
      </c>
    </row>
    <row r="23" spans="1:29" x14ac:dyDescent="0.25">
      <c r="A23" s="45" t="s">
        <v>83</v>
      </c>
      <c r="B23" s="80">
        <v>7</v>
      </c>
      <c r="C23" s="80">
        <v>1992.65</v>
      </c>
      <c r="D23" s="80">
        <v>16</v>
      </c>
      <c r="E23" s="80">
        <v>4171.22</v>
      </c>
      <c r="F23" s="80">
        <v>14</v>
      </c>
      <c r="G23" s="80">
        <v>5964.84</v>
      </c>
      <c r="H23" s="80">
        <v>13</v>
      </c>
      <c r="I23" s="80">
        <v>4495.74</v>
      </c>
      <c r="J23" s="80">
        <v>6</v>
      </c>
      <c r="K23" s="80">
        <v>2402.13</v>
      </c>
      <c r="L23" s="80">
        <v>7</v>
      </c>
      <c r="M23" s="80">
        <v>2656.27</v>
      </c>
      <c r="N23" s="80">
        <v>25</v>
      </c>
      <c r="O23" s="80">
        <v>8542.1200000000008</v>
      </c>
      <c r="P23" s="80">
        <v>25</v>
      </c>
      <c r="Q23" s="80">
        <v>6779.71</v>
      </c>
      <c r="R23" s="80">
        <v>35</v>
      </c>
      <c r="S23" s="80">
        <v>14056.45</v>
      </c>
      <c r="T23" s="80">
        <v>17</v>
      </c>
      <c r="U23" s="80">
        <v>6990.66</v>
      </c>
      <c r="V23" s="80">
        <v>27</v>
      </c>
      <c r="W23" s="80">
        <v>11883.74</v>
      </c>
      <c r="X23" s="80">
        <v>16</v>
      </c>
      <c r="Y23" s="80">
        <v>6238.13</v>
      </c>
      <c r="Z23" s="26">
        <f t="shared" si="2"/>
        <v>208</v>
      </c>
      <c r="AA23" s="26">
        <f t="shared" si="2"/>
        <v>76173.660000000018</v>
      </c>
    </row>
    <row r="24" spans="1:29" x14ac:dyDescent="0.25">
      <c r="A24" s="45" t="s">
        <v>66</v>
      </c>
      <c r="B24" s="79">
        <v>4</v>
      </c>
      <c r="C24" s="79">
        <v>2269.56</v>
      </c>
      <c r="D24" s="79"/>
      <c r="E24" s="79"/>
      <c r="F24" s="79">
        <v>1</v>
      </c>
      <c r="G24" s="79">
        <v>149.83000000000001</v>
      </c>
      <c r="H24" s="79"/>
      <c r="I24" s="79"/>
      <c r="J24" s="78">
        <v>1</v>
      </c>
      <c r="K24" s="78">
        <v>65.83</v>
      </c>
      <c r="L24" s="78">
        <v>1</v>
      </c>
      <c r="M24" s="78">
        <v>32.96</v>
      </c>
      <c r="N24" s="78">
        <v>2</v>
      </c>
      <c r="O24" s="78">
        <v>390.18</v>
      </c>
      <c r="P24" s="78">
        <v>2</v>
      </c>
      <c r="Q24" s="78">
        <v>398.55</v>
      </c>
      <c r="R24" s="78"/>
      <c r="S24" s="78"/>
      <c r="T24" s="78">
        <v>6</v>
      </c>
      <c r="U24" s="78">
        <v>4085.79</v>
      </c>
      <c r="V24" s="78"/>
      <c r="W24" s="78"/>
      <c r="X24" s="78"/>
      <c r="Y24" s="78"/>
      <c r="Z24" s="26">
        <f t="shared" si="2"/>
        <v>17</v>
      </c>
      <c r="AA24" s="26">
        <f t="shared" si="2"/>
        <v>7392.7</v>
      </c>
    </row>
    <row r="25" spans="1:29" ht="13.8" thickBot="1" x14ac:dyDescent="0.3">
      <c r="A25" s="23" t="s">
        <v>85</v>
      </c>
      <c r="B25" s="17">
        <f t="shared" ref="B25:AA25" si="3">SUM(B19:B24)</f>
        <v>30</v>
      </c>
      <c r="C25" s="33">
        <f t="shared" si="3"/>
        <v>11985.189999999999</v>
      </c>
      <c r="D25" s="17">
        <f t="shared" si="3"/>
        <v>57</v>
      </c>
      <c r="E25" s="33">
        <f t="shared" si="3"/>
        <v>21331.920000000002</v>
      </c>
      <c r="F25" s="17">
        <f t="shared" si="3"/>
        <v>47</v>
      </c>
      <c r="G25" s="33">
        <f t="shared" si="3"/>
        <v>21271.980000000003</v>
      </c>
      <c r="H25" s="17">
        <f t="shared" si="3"/>
        <v>43</v>
      </c>
      <c r="I25" s="33">
        <f t="shared" si="3"/>
        <v>17222.21</v>
      </c>
      <c r="J25" s="36">
        <f t="shared" si="3"/>
        <v>20</v>
      </c>
      <c r="K25" s="43">
        <f t="shared" si="3"/>
        <v>9142.51</v>
      </c>
      <c r="L25" s="36">
        <f t="shared" si="3"/>
        <v>32</v>
      </c>
      <c r="M25" s="43">
        <f t="shared" si="3"/>
        <v>16657.59</v>
      </c>
      <c r="N25" s="36">
        <f t="shared" si="3"/>
        <v>80</v>
      </c>
      <c r="O25" s="43">
        <f t="shared" si="3"/>
        <v>29408.47</v>
      </c>
      <c r="P25" s="36">
        <f t="shared" si="3"/>
        <v>49</v>
      </c>
      <c r="Q25" s="43">
        <f t="shared" si="3"/>
        <v>16619.66</v>
      </c>
      <c r="R25" s="36">
        <f t="shared" si="3"/>
        <v>76</v>
      </c>
      <c r="S25" s="43">
        <f t="shared" si="3"/>
        <v>34602.89</v>
      </c>
      <c r="T25" s="36">
        <f t="shared" si="3"/>
        <v>46</v>
      </c>
      <c r="U25" s="43">
        <f t="shared" si="3"/>
        <v>22702.75</v>
      </c>
      <c r="V25" s="36">
        <f t="shared" si="3"/>
        <v>65</v>
      </c>
      <c r="W25" s="43">
        <f t="shared" si="3"/>
        <v>27165.510000000002</v>
      </c>
      <c r="X25" s="36">
        <f t="shared" si="3"/>
        <v>48</v>
      </c>
      <c r="Y25" s="43">
        <f t="shared" si="3"/>
        <v>25117.530000000002</v>
      </c>
      <c r="Z25" s="28">
        <f t="shared" si="3"/>
        <v>593</v>
      </c>
      <c r="AA25" s="29">
        <f t="shared" si="3"/>
        <v>253228.21000000002</v>
      </c>
    </row>
    <row r="26" spans="1:29" ht="13.8" thickTop="1" x14ac:dyDescent="0.25">
      <c r="A26" s="23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/>
      <c r="AA26" s="30"/>
    </row>
    <row r="27" spans="1:29" x14ac:dyDescent="0.25">
      <c r="A27" s="138" t="s">
        <v>92</v>
      </c>
      <c r="B27" s="35">
        <f t="shared" ref="B27:AA27" si="4">B16+B25</f>
        <v>686</v>
      </c>
      <c r="C27" s="44">
        <f t="shared" si="4"/>
        <v>32905.22</v>
      </c>
      <c r="D27" s="35">
        <f t="shared" si="4"/>
        <v>732</v>
      </c>
      <c r="E27" s="44">
        <f t="shared" si="4"/>
        <v>40100.67</v>
      </c>
      <c r="F27" s="35">
        <f t="shared" si="4"/>
        <v>715</v>
      </c>
      <c r="G27" s="44">
        <f t="shared" si="4"/>
        <v>39714.340000000004</v>
      </c>
      <c r="H27" s="35">
        <f t="shared" si="4"/>
        <v>710</v>
      </c>
      <c r="I27" s="44">
        <f t="shared" si="4"/>
        <v>37284.82</v>
      </c>
      <c r="J27" s="35">
        <f t="shared" si="4"/>
        <v>549</v>
      </c>
      <c r="K27" s="44">
        <f t="shared" si="4"/>
        <v>26172.53</v>
      </c>
      <c r="L27" s="35">
        <f t="shared" si="4"/>
        <v>652</v>
      </c>
      <c r="M27" s="44">
        <f t="shared" si="4"/>
        <v>32831.770000000004</v>
      </c>
      <c r="N27" s="35">
        <f t="shared" si="4"/>
        <v>833</v>
      </c>
      <c r="O27" s="44">
        <f t="shared" si="4"/>
        <v>47841.5</v>
      </c>
      <c r="P27" s="35">
        <f t="shared" si="4"/>
        <v>681</v>
      </c>
      <c r="Q27" s="44">
        <f t="shared" si="4"/>
        <v>34245.660000000003</v>
      </c>
      <c r="R27" s="35">
        <f t="shared" si="4"/>
        <v>685</v>
      </c>
      <c r="S27" s="44">
        <f t="shared" si="4"/>
        <v>53087.54</v>
      </c>
      <c r="T27" s="35">
        <f t="shared" si="4"/>
        <v>760</v>
      </c>
      <c r="U27" s="44">
        <f t="shared" si="4"/>
        <v>41645.68</v>
      </c>
      <c r="V27" s="35">
        <f t="shared" si="4"/>
        <v>537</v>
      </c>
      <c r="W27" s="44">
        <f t="shared" si="4"/>
        <v>41193.26</v>
      </c>
      <c r="X27" s="35">
        <f t="shared" si="4"/>
        <v>542</v>
      </c>
      <c r="Y27" s="44">
        <f t="shared" si="4"/>
        <v>41095.79</v>
      </c>
      <c r="Z27" s="63">
        <f t="shared" si="4"/>
        <v>8082</v>
      </c>
      <c r="AA27" s="64">
        <f t="shared" si="4"/>
        <v>468118.77999999997</v>
      </c>
    </row>
    <row r="28" spans="1:29" x14ac:dyDescent="0.25">
      <c r="A28" s="23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4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63"/>
      <c r="AA28" s="64"/>
    </row>
    <row r="29" spans="1:29" ht="13.5" customHeight="1" x14ac:dyDescent="0.25">
      <c r="A29" s="23" t="s">
        <v>58</v>
      </c>
      <c r="B29" s="34"/>
      <c r="C29" s="77">
        <v>414699.57</v>
      </c>
      <c r="D29" s="34"/>
      <c r="E29" s="77">
        <v>423750.84</v>
      </c>
      <c r="F29" s="34"/>
      <c r="G29" s="77">
        <v>393825.42</v>
      </c>
      <c r="H29" s="34"/>
      <c r="I29" s="77">
        <v>467872.23</v>
      </c>
      <c r="J29" s="34"/>
      <c r="K29" s="77">
        <v>363785.8</v>
      </c>
      <c r="L29" s="34"/>
      <c r="M29" s="77">
        <v>407585.57</v>
      </c>
      <c r="N29" s="34"/>
      <c r="O29" s="77">
        <v>425046.2</v>
      </c>
      <c r="P29" s="34"/>
      <c r="Q29" s="77">
        <v>410625.7</v>
      </c>
      <c r="R29" s="34"/>
      <c r="S29" s="77">
        <v>408436.55</v>
      </c>
      <c r="T29" s="34"/>
      <c r="U29" s="77">
        <v>417673.6</v>
      </c>
      <c r="V29" s="34"/>
      <c r="W29" s="77">
        <v>343206.47</v>
      </c>
      <c r="X29" s="34"/>
      <c r="Y29" s="77">
        <v>352549.12</v>
      </c>
      <c r="Z29" s="54"/>
      <c r="AA29" s="32">
        <f>C29+E29+G29+I29+K29+M29+O29+Q29+S29+U29+W29+Y29</f>
        <v>4829057.07</v>
      </c>
      <c r="AC29" s="56"/>
    </row>
    <row r="30" spans="1:29" s="9" customFormat="1" ht="12.75" customHeight="1" thickBot="1" x14ac:dyDescent="0.3">
      <c r="A30" s="45" t="s">
        <v>59</v>
      </c>
      <c r="B30" s="18"/>
      <c r="C30" s="57">
        <f>C27/C29</f>
        <v>7.9347128331963307E-2</v>
      </c>
      <c r="D30" s="18"/>
      <c r="E30" s="57">
        <f>E27/E29</f>
        <v>9.463266196711255E-2</v>
      </c>
      <c r="F30" s="18"/>
      <c r="G30" s="57">
        <f>G27/G29</f>
        <v>0.10084250021240378</v>
      </c>
      <c r="H30" s="18"/>
      <c r="I30" s="57">
        <f>I27/I29</f>
        <v>7.969017524292904E-2</v>
      </c>
      <c r="J30" s="18"/>
      <c r="K30" s="57">
        <f>K27/K29</f>
        <v>7.1944891746736683E-2</v>
      </c>
      <c r="L30" s="18"/>
      <c r="M30" s="57">
        <f>M27/M29</f>
        <v>8.0551845836936781E-2</v>
      </c>
      <c r="N30" s="18"/>
      <c r="O30" s="57">
        <f>O27/O29</f>
        <v>0.11255599979484583</v>
      </c>
      <c r="P30" s="18"/>
      <c r="Q30" s="57">
        <f>Q27/Q29</f>
        <v>8.3398725408565522E-2</v>
      </c>
      <c r="R30" s="18"/>
      <c r="S30" s="57">
        <f>S27/S29</f>
        <v>0.12997744692535476</v>
      </c>
      <c r="T30" s="18"/>
      <c r="U30" s="57">
        <f>U27/U29</f>
        <v>9.9708672034813789E-2</v>
      </c>
      <c r="V30" s="18"/>
      <c r="W30" s="57">
        <f>W27/W29</f>
        <v>0.12002471864822363</v>
      </c>
      <c r="X30" s="18"/>
      <c r="Y30" s="57">
        <f>Y27/Y29</f>
        <v>0.11656755801858193</v>
      </c>
      <c r="Z30" s="65"/>
      <c r="AA30" s="66">
        <f>AA27/AA29</f>
        <v>9.6937926641649727E-2</v>
      </c>
    </row>
    <row r="31" spans="1:29" s="9" customFormat="1" ht="13.5" customHeight="1" thickTop="1" x14ac:dyDescent="0.25">
      <c r="A31" s="21"/>
      <c r="B31" s="2"/>
      <c r="C31" s="8"/>
      <c r="D31" s="2"/>
      <c r="E31" s="8"/>
      <c r="F31" s="2"/>
      <c r="G31" s="8"/>
      <c r="H31" s="2"/>
      <c r="I31" s="8"/>
      <c r="J31" s="2"/>
      <c r="K31" s="8"/>
      <c r="L31" s="2"/>
      <c r="M31" s="8"/>
      <c r="N31" s="2"/>
      <c r="O31" s="8"/>
      <c r="P31" s="2"/>
      <c r="Q31" s="8"/>
      <c r="R31" s="2"/>
      <c r="S31" s="8"/>
      <c r="T31" s="2"/>
      <c r="U31" s="8"/>
      <c r="V31" s="2"/>
      <c r="W31" s="8"/>
      <c r="X31" s="2"/>
      <c r="Y31" s="8"/>
      <c r="Z31" s="24"/>
      <c r="AA31" s="67"/>
    </row>
    <row r="32" spans="1:29" x14ac:dyDescent="0.25">
      <c r="A32" s="23" t="s">
        <v>56</v>
      </c>
      <c r="Z32" s="24"/>
      <c r="AA32" s="24"/>
    </row>
    <row r="33" spans="1:31" s="19" customFormat="1" x14ac:dyDescent="0.25">
      <c r="A33" s="45" t="s">
        <v>87</v>
      </c>
      <c r="B33" s="80">
        <v>304</v>
      </c>
      <c r="C33" s="80">
        <v>13902.09</v>
      </c>
      <c r="D33" s="80">
        <v>441</v>
      </c>
      <c r="E33" s="80">
        <v>17864.689999999999</v>
      </c>
      <c r="F33" s="80">
        <v>485</v>
      </c>
      <c r="G33" s="80">
        <v>16036.14</v>
      </c>
      <c r="H33" s="80">
        <v>555</v>
      </c>
      <c r="I33" s="80">
        <v>17048.37</v>
      </c>
      <c r="J33" s="80">
        <v>470</v>
      </c>
      <c r="K33" s="80">
        <v>23480.04</v>
      </c>
      <c r="L33" s="80">
        <v>390</v>
      </c>
      <c r="M33" s="80">
        <v>12000.04</v>
      </c>
      <c r="N33" s="80">
        <v>493</v>
      </c>
      <c r="O33" s="81">
        <v>17115.52</v>
      </c>
      <c r="P33" s="80">
        <v>392</v>
      </c>
      <c r="Q33" s="81">
        <v>11141.62</v>
      </c>
      <c r="R33" s="80">
        <v>506</v>
      </c>
      <c r="S33" s="81">
        <v>12105.82</v>
      </c>
      <c r="T33" s="80">
        <v>429</v>
      </c>
      <c r="U33" s="81">
        <v>12537.54</v>
      </c>
      <c r="V33" s="80">
        <v>450</v>
      </c>
      <c r="W33" s="81">
        <v>19846.189999999999</v>
      </c>
      <c r="X33" s="80">
        <v>332</v>
      </c>
      <c r="Y33" s="81">
        <v>13913.25</v>
      </c>
      <c r="Z33" s="26">
        <f>B33+D33+F33+H33+J33+L33+N33+P33+R33+T33+V33+X33</f>
        <v>5247</v>
      </c>
      <c r="AA33" s="59">
        <f>C33+E33+G33+I33+K33+M33+O33+Q33+S33+U33+W33+Y33</f>
        <v>186991.31</v>
      </c>
    </row>
    <row r="34" spans="1:31" x14ac:dyDescent="0.25">
      <c r="A34" s="45" t="s">
        <v>86</v>
      </c>
      <c r="B34" s="80">
        <v>286</v>
      </c>
      <c r="C34" s="80">
        <v>24086.639999999999</v>
      </c>
      <c r="D34" s="80">
        <v>359</v>
      </c>
      <c r="E34" s="80">
        <v>30159.77</v>
      </c>
      <c r="F34" s="80">
        <v>465</v>
      </c>
      <c r="G34" s="80">
        <v>12959.72</v>
      </c>
      <c r="H34" s="80">
        <v>311</v>
      </c>
      <c r="I34" s="80">
        <v>7073.78</v>
      </c>
      <c r="J34" s="80">
        <v>329</v>
      </c>
      <c r="K34" s="80">
        <v>8272.2900000000009</v>
      </c>
      <c r="L34" s="80">
        <v>262</v>
      </c>
      <c r="M34" s="80">
        <v>7045.34</v>
      </c>
      <c r="N34" s="80">
        <v>404</v>
      </c>
      <c r="O34" s="81">
        <v>8701.69</v>
      </c>
      <c r="P34" s="80">
        <v>387</v>
      </c>
      <c r="Q34" s="81">
        <v>9074.68</v>
      </c>
      <c r="R34" s="80">
        <v>289</v>
      </c>
      <c r="S34" s="81">
        <v>6441.41</v>
      </c>
      <c r="T34" s="80">
        <v>225</v>
      </c>
      <c r="U34" s="81">
        <v>5151.25</v>
      </c>
      <c r="V34" s="80">
        <v>277</v>
      </c>
      <c r="W34" s="81">
        <v>5667.4</v>
      </c>
      <c r="X34" s="80">
        <v>262</v>
      </c>
      <c r="Y34" s="81">
        <v>16866.43</v>
      </c>
      <c r="Z34" s="26">
        <f>B34+D34+F34+H34+J34+L34+N34+P34+R34+T34+V34+X34</f>
        <v>3856</v>
      </c>
      <c r="AA34" s="59">
        <f>C34+E34+G34+I34+K34+M34+O34+Q34+S34+U34+W34+Y34</f>
        <v>141500.4</v>
      </c>
    </row>
    <row r="35" spans="1:31" s="15" customFormat="1" ht="13.8" thickBot="1" x14ac:dyDescent="0.3">
      <c r="A35" s="40" t="s">
        <v>88</v>
      </c>
      <c r="B35" s="37">
        <f t="shared" ref="B35:M35" si="5">B33+B34</f>
        <v>590</v>
      </c>
      <c r="C35" s="60">
        <f t="shared" si="5"/>
        <v>37988.729999999996</v>
      </c>
      <c r="D35" s="37">
        <f t="shared" si="5"/>
        <v>800</v>
      </c>
      <c r="E35" s="60">
        <f t="shared" si="5"/>
        <v>48024.46</v>
      </c>
      <c r="F35" s="37">
        <f t="shared" si="5"/>
        <v>950</v>
      </c>
      <c r="G35" s="60">
        <f t="shared" si="5"/>
        <v>28995.86</v>
      </c>
      <c r="H35" s="37">
        <f t="shared" si="5"/>
        <v>866</v>
      </c>
      <c r="I35" s="60">
        <f t="shared" si="5"/>
        <v>24122.149999999998</v>
      </c>
      <c r="J35" s="37">
        <f t="shared" si="5"/>
        <v>799</v>
      </c>
      <c r="K35" s="60">
        <f t="shared" si="5"/>
        <v>31752.33</v>
      </c>
      <c r="L35" s="37">
        <f t="shared" si="5"/>
        <v>652</v>
      </c>
      <c r="M35" s="60">
        <f t="shared" si="5"/>
        <v>19045.38</v>
      </c>
      <c r="N35" s="37">
        <f t="shared" ref="N35:AA35" si="6">SUM(N33:N34)</f>
        <v>897</v>
      </c>
      <c r="O35" s="60">
        <f t="shared" si="6"/>
        <v>25817.21</v>
      </c>
      <c r="P35" s="37">
        <f t="shared" si="6"/>
        <v>779</v>
      </c>
      <c r="Q35" s="60">
        <f t="shared" si="6"/>
        <v>20216.300000000003</v>
      </c>
      <c r="R35" s="37">
        <f t="shared" si="6"/>
        <v>795</v>
      </c>
      <c r="S35" s="60">
        <f t="shared" si="6"/>
        <v>18547.23</v>
      </c>
      <c r="T35" s="37">
        <f t="shared" si="6"/>
        <v>654</v>
      </c>
      <c r="U35" s="60">
        <f t="shared" si="6"/>
        <v>17688.79</v>
      </c>
      <c r="V35" s="37">
        <f t="shared" si="6"/>
        <v>727</v>
      </c>
      <c r="W35" s="60">
        <f t="shared" si="6"/>
        <v>25513.589999999997</v>
      </c>
      <c r="X35" s="37">
        <f t="shared" si="6"/>
        <v>594</v>
      </c>
      <c r="Y35" s="60">
        <f t="shared" si="6"/>
        <v>30779.68</v>
      </c>
      <c r="Z35" s="28">
        <f t="shared" si="6"/>
        <v>9103</v>
      </c>
      <c r="AA35" s="29">
        <f t="shared" si="6"/>
        <v>328491.70999999996</v>
      </c>
    </row>
    <row r="36" spans="1:31" ht="13.8" thickTop="1" x14ac:dyDescent="0.25">
      <c r="A36" s="1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31" s="40" customFormat="1" ht="26.4" x14ac:dyDescent="0.25">
      <c r="A37" s="99" t="s">
        <v>73</v>
      </c>
      <c r="B37" s="143"/>
      <c r="C37" s="144">
        <f>C16+C25+C35-C9</f>
        <v>57551.1</v>
      </c>
      <c r="D37" s="143"/>
      <c r="E37" s="144">
        <f>E16+E25+E35-E9</f>
        <v>74303.839999999997</v>
      </c>
      <c r="F37" s="143"/>
      <c r="G37" s="144">
        <f>G16+G25+G35-G9</f>
        <v>53542.87000000001</v>
      </c>
      <c r="H37" s="143"/>
      <c r="I37" s="144">
        <f>I16+I25+I35-I9</f>
        <v>45984.23</v>
      </c>
      <c r="J37" s="143"/>
      <c r="K37" s="144">
        <f>K16+K25+K35-K9</f>
        <v>45103.49</v>
      </c>
      <c r="L37" s="143"/>
      <c r="M37" s="144">
        <f>M16+M25+M35-M9</f>
        <v>37780.80000000001</v>
      </c>
      <c r="N37" s="143"/>
      <c r="O37" s="144">
        <f>O16+O25+O35-O9</f>
        <v>57569.859999999993</v>
      </c>
      <c r="P37" s="143"/>
      <c r="Q37" s="144">
        <f>Q16+Q25+Q35-Q9</f>
        <v>40188.720000000008</v>
      </c>
      <c r="R37" s="143"/>
      <c r="S37" s="144">
        <f>S16+S25+S35-S9</f>
        <v>56469.05</v>
      </c>
      <c r="T37" s="143"/>
      <c r="U37" s="144">
        <f>U16+U25+U35-U9</f>
        <v>44180.01</v>
      </c>
      <c r="V37" s="143"/>
      <c r="W37" s="144">
        <f>W16+W25+W35-W9</f>
        <v>53708.640000000007</v>
      </c>
      <c r="X37" s="143"/>
      <c r="Y37" s="144">
        <f>Y16+Y25+Y35-Y9</f>
        <v>60002.17</v>
      </c>
      <c r="Z37" s="143"/>
      <c r="AA37" s="144">
        <f>AA16+AA25+AA35-AA9</f>
        <v>626384.78</v>
      </c>
      <c r="AE37" s="41"/>
    </row>
    <row r="38" spans="1:31" x14ac:dyDescent="0.25">
      <c r="A38" s="10"/>
      <c r="B38" s="9"/>
      <c r="C38" s="9"/>
      <c r="D38" s="9"/>
      <c r="E38" s="9"/>
      <c r="F38" s="9"/>
      <c r="G38" s="9"/>
      <c r="H38" s="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31" ht="23.4" x14ac:dyDescent="0.25">
      <c r="A39" s="139" t="s">
        <v>94</v>
      </c>
    </row>
    <row r="40" spans="1:31" ht="24" x14ac:dyDescent="0.25">
      <c r="A40" s="140" t="s">
        <v>95</v>
      </c>
    </row>
  </sheetData>
  <mergeCells count="13">
    <mergeCell ref="Z3:AA3"/>
    <mergeCell ref="R3:S3"/>
    <mergeCell ref="T3:U3"/>
    <mergeCell ref="V3:W3"/>
    <mergeCell ref="X3:Y3"/>
    <mergeCell ref="L3:M3"/>
    <mergeCell ref="N3:O3"/>
    <mergeCell ref="P3:Q3"/>
    <mergeCell ref="B3:C3"/>
    <mergeCell ref="D3:E3"/>
    <mergeCell ref="F3:G3"/>
    <mergeCell ref="H3:I3"/>
    <mergeCell ref="J3:K3"/>
  </mergeCells>
  <phoneticPr fontId="4" type="noConversion"/>
  <pageMargins left="0.18" right="0.2" top="0.51" bottom="0.86" header="0.5" footer="0.5"/>
  <pageSetup scale="54" orientation="landscape" r:id="rId1"/>
  <headerFooter alignWithMargins="0">
    <oddFooter>&amp;L&amp;8&amp;Z&amp;F&amp;R&amp;8Prepared by Danielle Meier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</vt:i4>
      </vt:variant>
    </vt:vector>
  </HeadingPairs>
  <TitlesOfParts>
    <vt:vector size="21" baseType="lpstr">
      <vt:lpstr>Cost Report Codes</vt:lpstr>
      <vt:lpstr>Statewide Totals</vt:lpstr>
      <vt:lpstr>01</vt:lpstr>
      <vt:lpstr>02</vt:lpstr>
      <vt:lpstr>03</vt:lpstr>
      <vt:lpstr>04</vt:lpstr>
      <vt:lpstr>05 ACPE</vt:lpstr>
      <vt:lpstr>05</vt:lpstr>
      <vt:lpstr>06</vt:lpstr>
      <vt:lpstr>07</vt:lpstr>
      <vt:lpstr>08</vt:lpstr>
      <vt:lpstr>09</vt:lpstr>
      <vt:lpstr>10</vt:lpstr>
      <vt:lpstr>11</vt:lpstr>
      <vt:lpstr>12</vt:lpstr>
      <vt:lpstr>18</vt:lpstr>
      <vt:lpstr>20</vt:lpstr>
      <vt:lpstr>25</vt:lpstr>
      <vt:lpstr>'04'!Print_Area</vt:lpstr>
      <vt:lpstr>'25'!Print_Area</vt:lpstr>
      <vt:lpstr>'Statewide Totals'!Print_Titles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Garnero</dc:creator>
  <cp:lastModifiedBy>Amanda Thomas</cp:lastModifiedBy>
  <cp:lastPrinted>2015-08-19T23:50:17Z</cp:lastPrinted>
  <dcterms:created xsi:type="dcterms:W3CDTF">2005-10-22T14:09:27Z</dcterms:created>
  <dcterms:modified xsi:type="dcterms:W3CDTF">2015-09-02T16:33:48Z</dcterms:modified>
</cp:coreProperties>
</file>