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\Web Site Change Requests\Website Original Documents\Travel\"/>
    </mc:Choice>
  </mc:AlternateContent>
  <bookViews>
    <workbookView xWindow="-12" yWindow="3156" windowWidth="18840" windowHeight="8832" tabRatio="902" activeTab="1"/>
  </bookViews>
  <sheets>
    <sheet name="Cost Report Codes" sheetId="19" r:id="rId1"/>
    <sheet name="Statewide Totals" sheetId="1" r:id="rId2"/>
    <sheet name="01" sheetId="16" r:id="rId3"/>
    <sheet name="02" sheetId="15" r:id="rId4"/>
    <sheet name="03" sheetId="14" r:id="rId5"/>
    <sheet name="04" sheetId="13" r:id="rId6"/>
    <sheet name="05" sheetId="12" r:id="rId7"/>
    <sheet name="05 ACPE" sheetId="18" r:id="rId8"/>
    <sheet name="06" sheetId="11" r:id="rId9"/>
    <sheet name="07" sheetId="10" r:id="rId10"/>
    <sheet name="08" sheetId="9" r:id="rId11"/>
    <sheet name="09" sheetId="8" r:id="rId12"/>
    <sheet name="10" sheetId="7" r:id="rId13"/>
    <sheet name="11" sheetId="6" r:id="rId14"/>
    <sheet name="12" sheetId="5" r:id="rId15"/>
    <sheet name="18" sheetId="4" r:id="rId16"/>
    <sheet name="20" sheetId="2" r:id="rId17"/>
    <sheet name="25" sheetId="3" r:id="rId18"/>
  </sheets>
  <definedNames>
    <definedName name="_xlnm.Print_Area" localSheetId="5">'04'!$A$1:$AA$39</definedName>
    <definedName name="_xlnm.Print_Area" localSheetId="17">'25'!$A$1:$AA$39</definedName>
  </definedNames>
  <calcPr calcId="152511"/>
</workbook>
</file>

<file path=xl/calcChain.xml><?xml version="1.0" encoding="utf-8"?>
<calcChain xmlns="http://schemas.openxmlformats.org/spreadsheetml/2006/main">
  <c r="Z21" i="13" l="1"/>
  <c r="AA21" i="13"/>
  <c r="Z22" i="13"/>
  <c r="AA22" i="13"/>
  <c r="X5" i="1"/>
  <c r="Y6" i="1"/>
  <c r="Y7" i="1"/>
  <c r="X11" i="1"/>
  <c r="Y11" i="1"/>
  <c r="X12" i="1"/>
  <c r="X15" i="1" s="1"/>
  <c r="Y12" i="1"/>
  <c r="Y15" i="1" s="1"/>
  <c r="X13" i="1"/>
  <c r="Y13" i="1"/>
  <c r="X14" i="1"/>
  <c r="Y14" i="1"/>
  <c r="X18" i="1"/>
  <c r="Y18" i="1"/>
  <c r="X19" i="1"/>
  <c r="Y19" i="1"/>
  <c r="X20" i="1"/>
  <c r="Y20" i="1"/>
  <c r="X21" i="1"/>
  <c r="Y21" i="1"/>
  <c r="Y24" i="1" s="1"/>
  <c r="X22" i="1"/>
  <c r="X24" i="1" s="1"/>
  <c r="Y22" i="1"/>
  <c r="X23" i="1"/>
  <c r="Y23" i="1"/>
  <c r="Y28" i="1"/>
  <c r="X32" i="1"/>
  <c r="Y32" i="1"/>
  <c r="X33" i="1"/>
  <c r="Y33" i="1"/>
  <c r="Y34" i="1" s="1"/>
  <c r="X34" i="1" l="1"/>
  <c r="X26" i="1"/>
  <c r="Y8" i="1"/>
  <c r="Y36" i="1" s="1"/>
  <c r="Y26" i="1"/>
  <c r="Y29" i="1" s="1"/>
  <c r="W34" i="9" l="1"/>
  <c r="Z32" i="5" l="1"/>
  <c r="AA32" i="5"/>
  <c r="Z33" i="5"/>
  <c r="AA33" i="5"/>
  <c r="U34" i="6"/>
  <c r="U24" i="6"/>
  <c r="Z32" i="9"/>
  <c r="AA32" i="9"/>
  <c r="Z33" i="9"/>
  <c r="AA33" i="9"/>
  <c r="Z21" i="9"/>
  <c r="AA21" i="9"/>
  <c r="Z22" i="9"/>
  <c r="AA22" i="9"/>
  <c r="U24" i="11"/>
  <c r="U34" i="11"/>
  <c r="U8" i="11"/>
  <c r="Z32" i="7" l="1"/>
  <c r="T14" i="1" l="1"/>
  <c r="B32" i="1" l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Z11" i="18"/>
  <c r="AA33" i="1" l="1"/>
  <c r="Z33" i="1"/>
  <c r="AA32" i="1"/>
  <c r="Z32" i="1"/>
  <c r="N21" i="1"/>
  <c r="O21" i="1"/>
  <c r="N22" i="1"/>
  <c r="O22" i="1"/>
  <c r="N14" i="1"/>
  <c r="L14" i="1" l="1"/>
  <c r="M14" i="1"/>
  <c r="Z22" i="3"/>
  <c r="M8" i="3" l="1"/>
  <c r="J14" i="1" l="1"/>
  <c r="K14" i="1"/>
  <c r="H14" i="1" l="1"/>
  <c r="I14" i="1"/>
  <c r="F14" i="1" l="1"/>
  <c r="G14" i="1"/>
  <c r="D23" i="1" l="1"/>
  <c r="E23" i="1"/>
  <c r="D14" i="1"/>
  <c r="E14" i="1"/>
  <c r="B14" i="1" l="1"/>
  <c r="C14" i="1"/>
  <c r="C8" i="16" l="1"/>
  <c r="E8" i="16"/>
  <c r="G8" i="16"/>
  <c r="I8" i="16"/>
  <c r="K8" i="16"/>
  <c r="M8" i="16"/>
  <c r="O8" i="16"/>
  <c r="Q8" i="16"/>
  <c r="S8" i="16"/>
  <c r="U8" i="16"/>
  <c r="W8" i="16"/>
  <c r="Y8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B24" i="16"/>
  <c r="C24" i="16"/>
  <c r="D24" i="16"/>
  <c r="E24" i="16"/>
  <c r="F24" i="16"/>
  <c r="G24" i="16"/>
  <c r="G26" i="16" s="1"/>
  <c r="G29" i="16" s="1"/>
  <c r="H24" i="16"/>
  <c r="I24" i="16"/>
  <c r="J24" i="16"/>
  <c r="K24" i="16"/>
  <c r="L24" i="16"/>
  <c r="M24" i="16"/>
  <c r="N24" i="16"/>
  <c r="O24" i="16"/>
  <c r="P24" i="16"/>
  <c r="Q24" i="16"/>
  <c r="R24" i="16"/>
  <c r="R26" i="16" s="1"/>
  <c r="S24" i="16"/>
  <c r="T24" i="16"/>
  <c r="U24" i="16"/>
  <c r="V24" i="16"/>
  <c r="W24" i="16"/>
  <c r="X24" i="16"/>
  <c r="Y24" i="16"/>
  <c r="Y26" i="16" s="1"/>
  <c r="Y29" i="16" s="1"/>
  <c r="B26" i="16"/>
  <c r="C26" i="16"/>
  <c r="C29" i="16" s="1"/>
  <c r="D26" i="16"/>
  <c r="E26" i="16"/>
  <c r="E29" i="16" s="1"/>
  <c r="F26" i="16"/>
  <c r="J26" i="16"/>
  <c r="S26" i="16"/>
  <c r="S29" i="16" s="1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X26" i="16" l="1"/>
  <c r="O26" i="16"/>
  <c r="O29" i="16" s="1"/>
  <c r="N26" i="16"/>
  <c r="W26" i="16"/>
  <c r="W29" i="16" s="1"/>
  <c r="V26" i="16"/>
  <c r="U26" i="16"/>
  <c r="U29" i="16" s="1"/>
  <c r="T26" i="16"/>
  <c r="Q26" i="16"/>
  <c r="Q29" i="16" s="1"/>
  <c r="P26" i="16"/>
  <c r="M26" i="16"/>
  <c r="M29" i="16" s="1"/>
  <c r="L26" i="16"/>
  <c r="K26" i="16"/>
  <c r="K29" i="16" s="1"/>
  <c r="I26" i="16"/>
  <c r="I29" i="16" s="1"/>
  <c r="H26" i="16"/>
  <c r="T34" i="1"/>
  <c r="I34" i="1"/>
  <c r="J34" i="1"/>
  <c r="U34" i="1"/>
  <c r="V34" i="1"/>
  <c r="R34" i="1" l="1"/>
  <c r="Q34" i="1"/>
  <c r="N34" i="1"/>
  <c r="M34" i="1"/>
  <c r="L34" i="1"/>
  <c r="G34" i="1"/>
  <c r="F34" i="1"/>
  <c r="B34" i="1"/>
  <c r="K34" i="1"/>
  <c r="D34" i="1"/>
  <c r="O34" i="1"/>
  <c r="W34" i="1"/>
  <c r="S34" i="1"/>
  <c r="C34" i="1"/>
  <c r="P34" i="1"/>
  <c r="H34" i="1"/>
  <c r="E34" i="1"/>
  <c r="Z34" i="1" l="1"/>
  <c r="AA34" i="1"/>
  <c r="V14" i="1"/>
  <c r="W14" i="1"/>
  <c r="U14" i="1" l="1"/>
  <c r="B5" i="1" l="1"/>
  <c r="D5" i="1"/>
  <c r="F5" i="1"/>
  <c r="H5" i="1"/>
  <c r="J5" i="1"/>
  <c r="L5" i="1"/>
  <c r="C6" i="1"/>
  <c r="E6" i="1"/>
  <c r="G6" i="1"/>
  <c r="I6" i="1"/>
  <c r="K6" i="1"/>
  <c r="M6" i="1"/>
  <c r="C7" i="1"/>
  <c r="E7" i="1"/>
  <c r="G7" i="1"/>
  <c r="I7" i="1"/>
  <c r="K7" i="1"/>
  <c r="M7" i="1"/>
  <c r="B11" i="1"/>
  <c r="C11" i="1"/>
  <c r="D11" i="1"/>
  <c r="E11" i="1"/>
  <c r="F11" i="1"/>
  <c r="G11" i="1"/>
  <c r="H11" i="1"/>
  <c r="I11" i="1"/>
  <c r="J11" i="1"/>
  <c r="K11" i="1"/>
  <c r="L11" i="1"/>
  <c r="M11" i="1"/>
  <c r="B12" i="1"/>
  <c r="C12" i="1"/>
  <c r="D12" i="1"/>
  <c r="E12" i="1"/>
  <c r="F12" i="1"/>
  <c r="G12" i="1"/>
  <c r="H12" i="1"/>
  <c r="I12" i="1"/>
  <c r="J12" i="1"/>
  <c r="K12" i="1"/>
  <c r="L12" i="1"/>
  <c r="M12" i="1"/>
  <c r="B13" i="1"/>
  <c r="C13" i="1"/>
  <c r="D13" i="1"/>
  <c r="E13" i="1"/>
  <c r="F13" i="1"/>
  <c r="G13" i="1"/>
  <c r="H13" i="1"/>
  <c r="I13" i="1"/>
  <c r="J13" i="1"/>
  <c r="K13" i="1"/>
  <c r="L13" i="1"/>
  <c r="M13" i="1"/>
  <c r="B18" i="1"/>
  <c r="C18" i="1"/>
  <c r="D18" i="1"/>
  <c r="E18" i="1"/>
  <c r="F18" i="1"/>
  <c r="G18" i="1"/>
  <c r="H18" i="1"/>
  <c r="I18" i="1"/>
  <c r="J18" i="1"/>
  <c r="K18" i="1"/>
  <c r="L18" i="1"/>
  <c r="M18" i="1"/>
  <c r="B19" i="1"/>
  <c r="C19" i="1"/>
  <c r="D19" i="1"/>
  <c r="E19" i="1"/>
  <c r="F19" i="1"/>
  <c r="G19" i="1"/>
  <c r="H19" i="1"/>
  <c r="I19" i="1"/>
  <c r="J19" i="1"/>
  <c r="K19" i="1"/>
  <c r="L19" i="1"/>
  <c r="M19" i="1"/>
  <c r="B20" i="1"/>
  <c r="C20" i="1"/>
  <c r="D20" i="1"/>
  <c r="E20" i="1"/>
  <c r="F20" i="1"/>
  <c r="G20" i="1"/>
  <c r="H20" i="1"/>
  <c r="I20" i="1"/>
  <c r="J20" i="1"/>
  <c r="K20" i="1"/>
  <c r="L20" i="1"/>
  <c r="M20" i="1"/>
  <c r="B21" i="1"/>
  <c r="C21" i="1"/>
  <c r="D21" i="1"/>
  <c r="E21" i="1"/>
  <c r="F21" i="1"/>
  <c r="G21" i="1"/>
  <c r="H21" i="1"/>
  <c r="I21" i="1"/>
  <c r="J21" i="1"/>
  <c r="K21" i="1"/>
  <c r="L21" i="1"/>
  <c r="M21" i="1"/>
  <c r="B22" i="1"/>
  <c r="C22" i="1"/>
  <c r="D22" i="1"/>
  <c r="E22" i="1"/>
  <c r="F22" i="1"/>
  <c r="G22" i="1"/>
  <c r="H22" i="1"/>
  <c r="I22" i="1"/>
  <c r="J22" i="1"/>
  <c r="K22" i="1"/>
  <c r="L22" i="1"/>
  <c r="M22" i="1"/>
  <c r="B23" i="1"/>
  <c r="C23" i="1"/>
  <c r="F23" i="1"/>
  <c r="G23" i="1"/>
  <c r="H23" i="1"/>
  <c r="I23" i="1"/>
  <c r="J23" i="1"/>
  <c r="K23" i="1"/>
  <c r="L23" i="1"/>
  <c r="M23" i="1"/>
  <c r="C28" i="1"/>
  <c r="E28" i="1"/>
  <c r="G28" i="1"/>
  <c r="I28" i="1"/>
  <c r="K28" i="1"/>
  <c r="M28" i="1"/>
  <c r="M24" i="1" l="1"/>
  <c r="I24" i="1"/>
  <c r="E24" i="1"/>
  <c r="L24" i="1"/>
  <c r="H24" i="1"/>
  <c r="D24" i="1"/>
  <c r="K24" i="1"/>
  <c r="G24" i="1"/>
  <c r="C24" i="1"/>
  <c r="J24" i="1"/>
  <c r="F24" i="1"/>
  <c r="B24" i="1"/>
  <c r="I8" i="1"/>
  <c r="M8" i="1"/>
  <c r="J15" i="1"/>
  <c r="K8" i="1"/>
  <c r="K15" i="1"/>
  <c r="H15" i="1"/>
  <c r="D15" i="1"/>
  <c r="F15" i="1"/>
  <c r="I15" i="1"/>
  <c r="E15" i="1"/>
  <c r="G15" i="1"/>
  <c r="C15" i="1"/>
  <c r="B15" i="1"/>
  <c r="C8" i="1"/>
  <c r="L15" i="1"/>
  <c r="M15" i="1"/>
  <c r="G8" i="1"/>
  <c r="E8" i="1"/>
  <c r="R14" i="1"/>
  <c r="S14" i="1"/>
  <c r="G26" i="1" l="1"/>
  <c r="G29" i="1" s="1"/>
  <c r="F26" i="1"/>
  <c r="E26" i="1"/>
  <c r="E29" i="1" s="1"/>
  <c r="K36" i="1"/>
  <c r="J26" i="1"/>
  <c r="K26" i="1"/>
  <c r="K29" i="1" s="1"/>
  <c r="L26" i="1"/>
  <c r="D26" i="1"/>
  <c r="I36" i="1"/>
  <c r="H26" i="1"/>
  <c r="G36" i="1"/>
  <c r="M26" i="1"/>
  <c r="M29" i="1" s="1"/>
  <c r="I26" i="1"/>
  <c r="I29" i="1" s="1"/>
  <c r="E36" i="1"/>
  <c r="C26" i="1"/>
  <c r="C29" i="1" s="1"/>
  <c r="C36" i="1"/>
  <c r="B26" i="1"/>
  <c r="M36" i="1"/>
  <c r="P14" i="1"/>
  <c r="Q14" i="1"/>
  <c r="Z13" i="6" l="1"/>
  <c r="Z13" i="13"/>
  <c r="O14" i="1" l="1"/>
  <c r="G36" i="16" l="1"/>
  <c r="E34" i="2" l="1"/>
  <c r="Z32" i="18"/>
  <c r="Z11" i="16" l="1"/>
  <c r="M34" i="15" l="1"/>
  <c r="M34" i="14"/>
  <c r="M34" i="13"/>
  <c r="M34" i="18"/>
  <c r="M34" i="12"/>
  <c r="M34" i="11"/>
  <c r="M34" i="10"/>
  <c r="M34" i="9"/>
  <c r="M34" i="8"/>
  <c r="M34" i="7"/>
  <c r="M34" i="6"/>
  <c r="M34" i="5"/>
  <c r="M34" i="4"/>
  <c r="M34" i="2"/>
  <c r="M34" i="3"/>
  <c r="L34" i="15"/>
  <c r="L34" i="14"/>
  <c r="L34" i="13"/>
  <c r="L34" i="18"/>
  <c r="L34" i="12"/>
  <c r="L34" i="11"/>
  <c r="L34" i="10"/>
  <c r="L34" i="9"/>
  <c r="L34" i="8"/>
  <c r="L34" i="7"/>
  <c r="L34" i="6"/>
  <c r="L34" i="5"/>
  <c r="L34" i="4"/>
  <c r="L34" i="2"/>
  <c r="L34" i="3"/>
  <c r="K34" i="15"/>
  <c r="K34" i="14"/>
  <c r="K34" i="13"/>
  <c r="K34" i="18"/>
  <c r="K34" i="12"/>
  <c r="K34" i="11"/>
  <c r="K34" i="10"/>
  <c r="K34" i="9"/>
  <c r="K34" i="8"/>
  <c r="K34" i="7"/>
  <c r="K34" i="6"/>
  <c r="K34" i="5"/>
  <c r="K34" i="4"/>
  <c r="K34" i="2"/>
  <c r="K34" i="3"/>
  <c r="J34" i="15"/>
  <c r="J34" i="14"/>
  <c r="J34" i="13"/>
  <c r="J34" i="18"/>
  <c r="J34" i="12"/>
  <c r="J34" i="11"/>
  <c r="J34" i="10"/>
  <c r="J34" i="9"/>
  <c r="J34" i="8"/>
  <c r="J34" i="7"/>
  <c r="J34" i="6"/>
  <c r="J34" i="5"/>
  <c r="J34" i="4"/>
  <c r="J34" i="2"/>
  <c r="J34" i="3"/>
  <c r="I34" i="15"/>
  <c r="I34" i="14"/>
  <c r="I34" i="13"/>
  <c r="I34" i="18"/>
  <c r="I34" i="12"/>
  <c r="I34" i="11"/>
  <c r="I34" i="10"/>
  <c r="I34" i="9"/>
  <c r="I34" i="8"/>
  <c r="I34" i="7"/>
  <c r="I34" i="6"/>
  <c r="I34" i="5"/>
  <c r="I34" i="4"/>
  <c r="I34" i="2"/>
  <c r="I34" i="3"/>
  <c r="H34" i="15"/>
  <c r="H34" i="14"/>
  <c r="H34" i="13"/>
  <c r="H34" i="18"/>
  <c r="H34" i="12"/>
  <c r="H34" i="11"/>
  <c r="H34" i="10"/>
  <c r="H34" i="9"/>
  <c r="H34" i="8"/>
  <c r="H34" i="7"/>
  <c r="H34" i="6"/>
  <c r="H34" i="5"/>
  <c r="H34" i="4"/>
  <c r="H34" i="2"/>
  <c r="H34" i="3"/>
  <c r="G34" i="15"/>
  <c r="G34" i="14"/>
  <c r="G34" i="13"/>
  <c r="G34" i="18"/>
  <c r="G34" i="12"/>
  <c r="G34" i="11"/>
  <c r="G34" i="10"/>
  <c r="G34" i="9"/>
  <c r="G34" i="8"/>
  <c r="G34" i="7"/>
  <c r="G34" i="6"/>
  <c r="G34" i="5"/>
  <c r="G34" i="4"/>
  <c r="G34" i="2"/>
  <c r="G34" i="3"/>
  <c r="F34" i="15"/>
  <c r="F34" i="14"/>
  <c r="F34" i="13"/>
  <c r="F34" i="18"/>
  <c r="F34" i="12"/>
  <c r="F34" i="11"/>
  <c r="F34" i="10"/>
  <c r="F34" i="9"/>
  <c r="F34" i="8"/>
  <c r="F34" i="7"/>
  <c r="F34" i="6"/>
  <c r="F34" i="5"/>
  <c r="F34" i="4"/>
  <c r="F34" i="2"/>
  <c r="F34" i="3"/>
  <c r="E34" i="15"/>
  <c r="E34" i="14"/>
  <c r="E34" i="13"/>
  <c r="E34" i="18"/>
  <c r="E34" i="12"/>
  <c r="E34" i="11"/>
  <c r="E34" i="10"/>
  <c r="E34" i="9"/>
  <c r="E34" i="8"/>
  <c r="E34" i="7"/>
  <c r="E34" i="6"/>
  <c r="E34" i="5"/>
  <c r="E34" i="4"/>
  <c r="E34" i="3"/>
  <c r="D34" i="15"/>
  <c r="D34" i="14"/>
  <c r="D34" i="13"/>
  <c r="D34" i="18"/>
  <c r="D34" i="12"/>
  <c r="D34" i="11"/>
  <c r="D34" i="10"/>
  <c r="D34" i="9"/>
  <c r="D34" i="8"/>
  <c r="D34" i="7"/>
  <c r="D34" i="6"/>
  <c r="D34" i="5"/>
  <c r="D34" i="4"/>
  <c r="D34" i="2"/>
  <c r="D34" i="3"/>
  <c r="C34" i="15"/>
  <c r="C34" i="14"/>
  <c r="C34" i="13"/>
  <c r="C34" i="18"/>
  <c r="C34" i="12"/>
  <c r="C34" i="11"/>
  <c r="C34" i="10"/>
  <c r="C34" i="9"/>
  <c r="C34" i="8"/>
  <c r="C34" i="7"/>
  <c r="C34" i="6"/>
  <c r="C34" i="5"/>
  <c r="C34" i="4"/>
  <c r="C34" i="2"/>
  <c r="C34" i="3"/>
  <c r="B34" i="15"/>
  <c r="B34" i="14"/>
  <c r="B34" i="13"/>
  <c r="B34" i="18"/>
  <c r="B34" i="12"/>
  <c r="B34" i="11"/>
  <c r="B34" i="10"/>
  <c r="B34" i="9"/>
  <c r="B34" i="8"/>
  <c r="B34" i="7"/>
  <c r="B34" i="6"/>
  <c r="B34" i="5"/>
  <c r="B34" i="4"/>
  <c r="B34" i="2"/>
  <c r="B34" i="3"/>
  <c r="Y8" i="7"/>
  <c r="Y8" i="12"/>
  <c r="X34" i="15"/>
  <c r="Y34" i="15"/>
  <c r="S24" i="15"/>
  <c r="Q11" i="1"/>
  <c r="C15" i="15"/>
  <c r="C15" i="14"/>
  <c r="C15" i="13"/>
  <c r="C15" i="18"/>
  <c r="C15" i="12"/>
  <c r="C15" i="11"/>
  <c r="C15" i="10"/>
  <c r="C15" i="9"/>
  <c r="C15" i="8"/>
  <c r="C15" i="7"/>
  <c r="C15" i="6"/>
  <c r="C15" i="5"/>
  <c r="C15" i="4"/>
  <c r="C15" i="2"/>
  <c r="C15" i="3"/>
  <c r="Y34" i="14"/>
  <c r="Y34" i="13"/>
  <c r="Y34" i="18"/>
  <c r="Y34" i="12"/>
  <c r="Y34" i="11"/>
  <c r="Y34" i="10"/>
  <c r="Y34" i="9"/>
  <c r="Y34" i="8"/>
  <c r="Y34" i="7"/>
  <c r="Y34" i="6"/>
  <c r="Y34" i="5"/>
  <c r="Y34" i="4"/>
  <c r="Y34" i="2"/>
  <c r="Y34" i="3"/>
  <c r="X34" i="14"/>
  <c r="X34" i="13"/>
  <c r="X34" i="18"/>
  <c r="X34" i="12"/>
  <c r="X34" i="11"/>
  <c r="X34" i="10"/>
  <c r="X34" i="9"/>
  <c r="X34" i="8"/>
  <c r="X34" i="7"/>
  <c r="X34" i="6"/>
  <c r="X34" i="5"/>
  <c r="X34" i="4"/>
  <c r="X34" i="2"/>
  <c r="X34" i="3"/>
  <c r="W34" i="15"/>
  <c r="W34" i="14"/>
  <c r="W34" i="13"/>
  <c r="W34" i="18"/>
  <c r="W34" i="12"/>
  <c r="W34" i="11"/>
  <c r="W34" i="10"/>
  <c r="W34" i="8"/>
  <c r="W34" i="7"/>
  <c r="W34" i="6"/>
  <c r="W34" i="5"/>
  <c r="W34" i="4"/>
  <c r="W34" i="2"/>
  <c r="W34" i="3"/>
  <c r="V34" i="15"/>
  <c r="V34" i="14"/>
  <c r="V34" i="13"/>
  <c r="V34" i="18"/>
  <c r="V34" i="12"/>
  <c r="V34" i="11"/>
  <c r="V34" i="10"/>
  <c r="V34" i="9"/>
  <c r="V34" i="8"/>
  <c r="V34" i="7"/>
  <c r="V34" i="6"/>
  <c r="V34" i="5"/>
  <c r="V34" i="4"/>
  <c r="V34" i="2"/>
  <c r="V34" i="3"/>
  <c r="U34" i="15"/>
  <c r="U34" i="14"/>
  <c r="U34" i="13"/>
  <c r="U34" i="18"/>
  <c r="U34" i="12"/>
  <c r="U34" i="10"/>
  <c r="U34" i="9"/>
  <c r="U34" i="8"/>
  <c r="U34" i="7"/>
  <c r="U34" i="5"/>
  <c r="U34" i="4"/>
  <c r="U34" i="2"/>
  <c r="U34" i="3"/>
  <c r="T34" i="15"/>
  <c r="T34" i="14"/>
  <c r="T34" i="13"/>
  <c r="T34" i="18"/>
  <c r="T34" i="12"/>
  <c r="T34" i="11"/>
  <c r="T34" i="10"/>
  <c r="T34" i="9"/>
  <c r="T34" i="8"/>
  <c r="T34" i="7"/>
  <c r="T34" i="6"/>
  <c r="T34" i="5"/>
  <c r="T34" i="4"/>
  <c r="T34" i="2"/>
  <c r="T34" i="3"/>
  <c r="S34" i="15"/>
  <c r="S34" i="14"/>
  <c r="S34" i="13"/>
  <c r="S34" i="18"/>
  <c r="S34" i="12"/>
  <c r="S34" i="11"/>
  <c r="S34" i="10"/>
  <c r="S34" i="9"/>
  <c r="S34" i="8"/>
  <c r="S34" i="7"/>
  <c r="S34" i="6"/>
  <c r="S34" i="5"/>
  <c r="S34" i="4"/>
  <c r="S34" i="2"/>
  <c r="S34" i="3"/>
  <c r="R34" i="15"/>
  <c r="R34" i="14"/>
  <c r="R34" i="13"/>
  <c r="R34" i="18"/>
  <c r="R34" i="12"/>
  <c r="R34" i="11"/>
  <c r="R34" i="10"/>
  <c r="R34" i="9"/>
  <c r="R34" i="8"/>
  <c r="R34" i="7"/>
  <c r="R34" i="6"/>
  <c r="R34" i="5"/>
  <c r="R34" i="4"/>
  <c r="R34" i="2"/>
  <c r="R34" i="3"/>
  <c r="Q34" i="15"/>
  <c r="Q34" i="14"/>
  <c r="Q34" i="13"/>
  <c r="Q34" i="18"/>
  <c r="Q34" i="12"/>
  <c r="Q34" i="11"/>
  <c r="Q34" i="10"/>
  <c r="Q34" i="9"/>
  <c r="Q34" i="8"/>
  <c r="Q34" i="7"/>
  <c r="Q34" i="6"/>
  <c r="Q34" i="5"/>
  <c r="Q34" i="4"/>
  <c r="Q34" i="2"/>
  <c r="Q34" i="3"/>
  <c r="P34" i="15"/>
  <c r="P34" i="14"/>
  <c r="P34" i="13"/>
  <c r="P34" i="18"/>
  <c r="P34" i="12"/>
  <c r="P34" i="11"/>
  <c r="P34" i="10"/>
  <c r="P34" i="9"/>
  <c r="P34" i="8"/>
  <c r="P34" i="7"/>
  <c r="P34" i="6"/>
  <c r="P34" i="5"/>
  <c r="P34" i="4"/>
  <c r="P34" i="2"/>
  <c r="P34" i="3"/>
  <c r="O34" i="15"/>
  <c r="O34" i="14"/>
  <c r="O34" i="13"/>
  <c r="O34" i="18"/>
  <c r="O34" i="12"/>
  <c r="O34" i="11"/>
  <c r="O34" i="10"/>
  <c r="O34" i="9"/>
  <c r="O34" i="8"/>
  <c r="O34" i="7"/>
  <c r="O34" i="6"/>
  <c r="O34" i="5"/>
  <c r="O34" i="4"/>
  <c r="O34" i="2"/>
  <c r="O34" i="3"/>
  <c r="N34" i="15"/>
  <c r="N34" i="14"/>
  <c r="N34" i="13"/>
  <c r="N34" i="18"/>
  <c r="N34" i="12"/>
  <c r="N34" i="11"/>
  <c r="N34" i="10"/>
  <c r="N34" i="9"/>
  <c r="N34" i="8"/>
  <c r="N34" i="7"/>
  <c r="N34" i="6"/>
  <c r="N34" i="5"/>
  <c r="N34" i="4"/>
  <c r="N34" i="2"/>
  <c r="N34" i="3"/>
  <c r="AA33" i="15"/>
  <c r="Z33" i="15"/>
  <c r="AA32" i="15"/>
  <c r="Z32" i="15"/>
  <c r="AA33" i="14"/>
  <c r="Z33" i="14"/>
  <c r="AA32" i="14"/>
  <c r="Z32" i="14"/>
  <c r="AA33" i="13"/>
  <c r="Z33" i="13"/>
  <c r="AA32" i="13"/>
  <c r="Z32" i="13"/>
  <c r="AA33" i="18"/>
  <c r="Z33" i="18"/>
  <c r="AA32" i="18"/>
  <c r="AA33" i="12"/>
  <c r="Z33" i="12"/>
  <c r="AA32" i="12"/>
  <c r="Z32" i="12"/>
  <c r="AA33" i="11"/>
  <c r="Z33" i="11"/>
  <c r="AA32" i="11"/>
  <c r="Z32" i="11"/>
  <c r="AA33" i="10"/>
  <c r="Z33" i="10"/>
  <c r="AA32" i="10"/>
  <c r="Z32" i="10"/>
  <c r="AA33" i="8"/>
  <c r="Z33" i="8"/>
  <c r="AA32" i="8"/>
  <c r="Z32" i="8"/>
  <c r="AA33" i="7"/>
  <c r="Z33" i="7"/>
  <c r="AA32" i="7"/>
  <c r="AA33" i="6"/>
  <c r="Z33" i="6"/>
  <c r="AA32" i="6"/>
  <c r="Z32" i="6"/>
  <c r="AA33" i="4"/>
  <c r="Z33" i="4"/>
  <c r="AA32" i="4"/>
  <c r="Z32" i="4"/>
  <c r="AA33" i="2"/>
  <c r="Z33" i="2"/>
  <c r="AA32" i="2"/>
  <c r="Z32" i="2"/>
  <c r="AA33" i="3"/>
  <c r="Z33" i="3"/>
  <c r="AA32" i="3"/>
  <c r="Z32" i="3"/>
  <c r="AA33" i="16"/>
  <c r="Z33" i="16"/>
  <c r="AA32" i="16"/>
  <c r="Z32" i="16"/>
  <c r="AA12" i="15"/>
  <c r="AA13" i="15"/>
  <c r="AA14" i="15"/>
  <c r="AA12" i="14"/>
  <c r="AA13" i="14"/>
  <c r="AA14" i="14"/>
  <c r="AA12" i="13"/>
  <c r="AA13" i="13"/>
  <c r="AA14" i="13"/>
  <c r="AA12" i="18"/>
  <c r="AA13" i="18"/>
  <c r="AA14" i="18"/>
  <c r="AA12" i="12"/>
  <c r="AA13" i="12"/>
  <c r="AA14" i="12"/>
  <c r="AA12" i="11"/>
  <c r="AA13" i="11"/>
  <c r="AA14" i="11"/>
  <c r="AA12" i="10"/>
  <c r="AA13" i="10"/>
  <c r="AA14" i="10"/>
  <c r="AA12" i="9"/>
  <c r="AA13" i="9"/>
  <c r="AA14" i="9"/>
  <c r="AA12" i="8"/>
  <c r="AA13" i="8"/>
  <c r="AA14" i="8"/>
  <c r="AA12" i="7"/>
  <c r="AA13" i="7"/>
  <c r="AA14" i="7"/>
  <c r="AA12" i="6"/>
  <c r="AA13" i="6"/>
  <c r="AA14" i="6"/>
  <c r="AA12" i="5"/>
  <c r="AA13" i="5"/>
  <c r="AA14" i="5"/>
  <c r="AA12" i="4"/>
  <c r="AA13" i="4"/>
  <c r="AA14" i="4"/>
  <c r="AA12" i="2"/>
  <c r="AA13" i="2"/>
  <c r="AA14" i="2"/>
  <c r="AA12" i="3"/>
  <c r="AA13" i="3"/>
  <c r="AA14" i="3"/>
  <c r="AA12" i="16"/>
  <c r="AA13" i="16"/>
  <c r="AA14" i="16"/>
  <c r="Z12" i="15"/>
  <c r="Z13" i="15"/>
  <c r="Z14" i="15"/>
  <c r="Z12" i="14"/>
  <c r="Z13" i="14"/>
  <c r="Z14" i="14"/>
  <c r="Z12" i="13"/>
  <c r="Z14" i="13"/>
  <c r="Z12" i="18"/>
  <c r="Z13" i="18"/>
  <c r="Z14" i="18"/>
  <c r="Z12" i="12"/>
  <c r="Z13" i="12"/>
  <c r="Z14" i="12"/>
  <c r="Z12" i="11"/>
  <c r="Z13" i="11"/>
  <c r="Z14" i="11"/>
  <c r="Z12" i="10"/>
  <c r="Z13" i="10"/>
  <c r="Z14" i="10"/>
  <c r="Z12" i="9"/>
  <c r="Z13" i="9"/>
  <c r="Z14" i="9"/>
  <c r="Z12" i="8"/>
  <c r="Z13" i="8"/>
  <c r="Z14" i="8"/>
  <c r="Z12" i="7"/>
  <c r="Z13" i="7"/>
  <c r="Z14" i="7"/>
  <c r="Z12" i="6"/>
  <c r="Z14" i="6"/>
  <c r="Z12" i="5"/>
  <c r="Z13" i="5"/>
  <c r="Z14" i="5"/>
  <c r="Z12" i="4"/>
  <c r="Z13" i="4"/>
  <c r="Z14" i="4"/>
  <c r="Z12" i="2"/>
  <c r="Z13" i="2"/>
  <c r="Z14" i="2"/>
  <c r="Z12" i="3"/>
  <c r="Z13" i="3"/>
  <c r="Z14" i="3"/>
  <c r="Z12" i="16"/>
  <c r="Z13" i="16"/>
  <c r="Z14" i="16"/>
  <c r="N13" i="1"/>
  <c r="O13" i="1"/>
  <c r="P13" i="1"/>
  <c r="Q13" i="1"/>
  <c r="R13" i="1"/>
  <c r="S13" i="1"/>
  <c r="T13" i="1"/>
  <c r="U13" i="1"/>
  <c r="V13" i="1"/>
  <c r="W13" i="1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AA34" i="18" l="1"/>
  <c r="AA34" i="13"/>
  <c r="AA34" i="14"/>
  <c r="AA34" i="15"/>
  <c r="AA34" i="10"/>
  <c r="AA34" i="16"/>
  <c r="Z34" i="16"/>
  <c r="Z34" i="3"/>
  <c r="Z34" i="8"/>
  <c r="Z34" i="18"/>
  <c r="Z34" i="13"/>
  <c r="Z34" i="14"/>
  <c r="Z34" i="15"/>
  <c r="AA34" i="3"/>
  <c r="AA34" i="2"/>
  <c r="Z34" i="2"/>
  <c r="AA34" i="4"/>
  <c r="Z34" i="4"/>
  <c r="AA34" i="5"/>
  <c r="Z34" i="5"/>
  <c r="AA34" i="6"/>
  <c r="Z34" i="6"/>
  <c r="AA34" i="7"/>
  <c r="Z34" i="7"/>
  <c r="AA34" i="8"/>
  <c r="AA34" i="9"/>
  <c r="Z34" i="9"/>
  <c r="Z34" i="10"/>
  <c r="AA34" i="11"/>
  <c r="Z34" i="11"/>
  <c r="AA34" i="12"/>
  <c r="Z34" i="12"/>
  <c r="Z13" i="1"/>
  <c r="AA13" i="1"/>
  <c r="L15" i="12"/>
  <c r="M15" i="12"/>
  <c r="D15" i="3" l="1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O28" i="1"/>
  <c r="Q28" i="1"/>
  <c r="S28" i="1"/>
  <c r="U28" i="1"/>
  <c r="W28" i="1"/>
  <c r="Z23" i="15"/>
  <c r="AA23" i="15"/>
  <c r="Z23" i="14"/>
  <c r="AA23" i="14"/>
  <c r="Z23" i="13"/>
  <c r="AA23" i="13"/>
  <c r="Z23" i="18"/>
  <c r="AA23" i="18"/>
  <c r="Z23" i="12"/>
  <c r="AA23" i="12"/>
  <c r="Z23" i="11"/>
  <c r="AA23" i="11"/>
  <c r="Z23" i="10"/>
  <c r="AA23" i="10"/>
  <c r="Z23" i="9"/>
  <c r="AA23" i="9"/>
  <c r="Z23" i="8"/>
  <c r="AA23" i="8"/>
  <c r="Z23" i="7"/>
  <c r="AA23" i="7"/>
  <c r="Z23" i="6"/>
  <c r="AA23" i="6"/>
  <c r="Z23" i="5"/>
  <c r="AA23" i="5"/>
  <c r="Z23" i="4"/>
  <c r="AA23" i="4"/>
  <c r="Z23" i="2"/>
  <c r="AA23" i="2"/>
  <c r="Z23" i="3"/>
  <c r="AA23" i="3"/>
  <c r="Z23" i="16"/>
  <c r="AA23" i="16"/>
  <c r="N23" i="1"/>
  <c r="O23" i="1"/>
  <c r="P23" i="1"/>
  <c r="Q23" i="1"/>
  <c r="R23" i="1"/>
  <c r="S23" i="1"/>
  <c r="T23" i="1"/>
  <c r="U23" i="1"/>
  <c r="V23" i="1"/>
  <c r="W23" i="1"/>
  <c r="Z23" i="1" l="1"/>
  <c r="AA23" i="1"/>
  <c r="H15" i="15"/>
  <c r="H15" i="14"/>
  <c r="H15" i="13"/>
  <c r="H15" i="18"/>
  <c r="H15" i="12"/>
  <c r="H15" i="11"/>
  <c r="H15" i="10"/>
  <c r="H15" i="9"/>
  <c r="H15" i="8"/>
  <c r="H15" i="7"/>
  <c r="H15" i="6"/>
  <c r="H15" i="5"/>
  <c r="H15" i="4"/>
  <c r="H15" i="2"/>
  <c r="G8" i="15"/>
  <c r="I8" i="15"/>
  <c r="G8" i="2"/>
  <c r="I8" i="2"/>
  <c r="G8" i="4"/>
  <c r="I8" i="4"/>
  <c r="G8" i="5"/>
  <c r="I8" i="5"/>
  <c r="G8" i="6"/>
  <c r="I8" i="6"/>
  <c r="G8" i="7"/>
  <c r="I8" i="7"/>
  <c r="G8" i="8"/>
  <c r="I8" i="8"/>
  <c r="G8" i="9"/>
  <c r="I8" i="9"/>
  <c r="G8" i="10"/>
  <c r="I8" i="10"/>
  <c r="G8" i="11"/>
  <c r="I8" i="11"/>
  <c r="G8" i="12"/>
  <c r="I8" i="12"/>
  <c r="G8" i="18"/>
  <c r="I8" i="18"/>
  <c r="G8" i="13"/>
  <c r="I8" i="13"/>
  <c r="G8" i="14"/>
  <c r="I8" i="14"/>
  <c r="E8" i="15"/>
  <c r="E8" i="2"/>
  <c r="E8" i="4"/>
  <c r="E8" i="5"/>
  <c r="E8" i="6"/>
  <c r="E8" i="7"/>
  <c r="E8" i="8"/>
  <c r="E8" i="9"/>
  <c r="E8" i="10"/>
  <c r="E8" i="11"/>
  <c r="E8" i="12"/>
  <c r="E8" i="18"/>
  <c r="E8" i="13"/>
  <c r="E8" i="14"/>
  <c r="K8" i="15"/>
  <c r="M8" i="15"/>
  <c r="O8" i="15"/>
  <c r="Q8" i="15"/>
  <c r="S8" i="15"/>
  <c r="U8" i="15"/>
  <c r="W8" i="15"/>
  <c r="Y8" i="15"/>
  <c r="K8" i="2"/>
  <c r="M8" i="2"/>
  <c r="O8" i="2"/>
  <c r="Q8" i="2"/>
  <c r="S8" i="2"/>
  <c r="U8" i="2"/>
  <c r="W8" i="2"/>
  <c r="Y8" i="2"/>
  <c r="K8" i="4"/>
  <c r="M8" i="4"/>
  <c r="O8" i="4"/>
  <c r="Q8" i="4"/>
  <c r="S8" i="4"/>
  <c r="U8" i="4"/>
  <c r="W8" i="4"/>
  <c r="Y8" i="4"/>
  <c r="K8" i="5"/>
  <c r="M8" i="5"/>
  <c r="O8" i="5"/>
  <c r="Q8" i="5"/>
  <c r="S8" i="5"/>
  <c r="U8" i="5"/>
  <c r="W8" i="5"/>
  <c r="Y8" i="5"/>
  <c r="K8" i="6"/>
  <c r="M8" i="6"/>
  <c r="O8" i="6"/>
  <c r="Q8" i="6"/>
  <c r="S8" i="6"/>
  <c r="U8" i="6"/>
  <c r="W8" i="6"/>
  <c r="Y8" i="6"/>
  <c r="K8" i="7"/>
  <c r="M8" i="7"/>
  <c r="O8" i="7"/>
  <c r="Q8" i="7"/>
  <c r="S8" i="7"/>
  <c r="U8" i="7"/>
  <c r="W8" i="7"/>
  <c r="K8" i="8"/>
  <c r="M8" i="8"/>
  <c r="O8" i="8"/>
  <c r="Q8" i="8"/>
  <c r="S8" i="8"/>
  <c r="U8" i="8"/>
  <c r="W8" i="8"/>
  <c r="Y8" i="8"/>
  <c r="K8" i="9"/>
  <c r="M8" i="9"/>
  <c r="O8" i="9"/>
  <c r="Q8" i="9"/>
  <c r="S8" i="9"/>
  <c r="U8" i="9"/>
  <c r="W8" i="9"/>
  <c r="Y8" i="9"/>
  <c r="K8" i="10"/>
  <c r="M8" i="10"/>
  <c r="O8" i="10"/>
  <c r="Q8" i="10"/>
  <c r="S8" i="10"/>
  <c r="U8" i="10"/>
  <c r="W8" i="10"/>
  <c r="Y8" i="10"/>
  <c r="K8" i="11"/>
  <c r="M8" i="11"/>
  <c r="O8" i="11"/>
  <c r="Q8" i="11"/>
  <c r="S8" i="11"/>
  <c r="W8" i="11"/>
  <c r="Y8" i="11"/>
  <c r="K8" i="12"/>
  <c r="M8" i="12"/>
  <c r="O8" i="12"/>
  <c r="Q8" i="12"/>
  <c r="S8" i="12"/>
  <c r="U8" i="12"/>
  <c r="W8" i="12"/>
  <c r="K8" i="18"/>
  <c r="M8" i="18"/>
  <c r="O8" i="18"/>
  <c r="Q8" i="18"/>
  <c r="S8" i="18"/>
  <c r="U8" i="18"/>
  <c r="W8" i="18"/>
  <c r="Y8" i="18"/>
  <c r="K8" i="13"/>
  <c r="M8" i="13"/>
  <c r="O8" i="13"/>
  <c r="Q8" i="13"/>
  <c r="S8" i="13"/>
  <c r="U8" i="13"/>
  <c r="W8" i="13"/>
  <c r="Y8" i="13"/>
  <c r="K8" i="14"/>
  <c r="M8" i="14"/>
  <c r="O8" i="14"/>
  <c r="Q8" i="14"/>
  <c r="S8" i="14"/>
  <c r="U8" i="14"/>
  <c r="W8" i="14"/>
  <c r="Y8" i="14"/>
  <c r="J15" i="14" l="1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J15" i="12"/>
  <c r="K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I15" i="14"/>
  <c r="I15" i="13"/>
  <c r="I15" i="18"/>
  <c r="I15" i="12"/>
  <c r="I15" i="11"/>
  <c r="I15" i="10"/>
  <c r="I15" i="9"/>
  <c r="I15" i="8"/>
  <c r="I15" i="7"/>
  <c r="I15" i="6"/>
  <c r="I15" i="5"/>
  <c r="I15" i="4"/>
  <c r="I15" i="2"/>
  <c r="I15" i="15"/>
  <c r="G15" i="14"/>
  <c r="G15" i="13"/>
  <c r="G15" i="18"/>
  <c r="G15" i="12"/>
  <c r="G15" i="11"/>
  <c r="G15" i="10"/>
  <c r="G15" i="9"/>
  <c r="G15" i="8"/>
  <c r="G15" i="7"/>
  <c r="G15" i="6"/>
  <c r="G15" i="5"/>
  <c r="G15" i="4"/>
  <c r="G15" i="2"/>
  <c r="G15" i="15"/>
  <c r="F15" i="15"/>
  <c r="F15" i="2"/>
  <c r="F15" i="4"/>
  <c r="F15" i="5"/>
  <c r="F15" i="6"/>
  <c r="F15" i="7"/>
  <c r="F15" i="8"/>
  <c r="F15" i="9"/>
  <c r="F15" i="10"/>
  <c r="F15" i="11"/>
  <c r="F15" i="12"/>
  <c r="F15" i="18"/>
  <c r="F15" i="13"/>
  <c r="F15" i="14"/>
  <c r="E15" i="14"/>
  <c r="E15" i="13"/>
  <c r="E15" i="18"/>
  <c r="E15" i="12"/>
  <c r="E15" i="11"/>
  <c r="E15" i="10"/>
  <c r="E15" i="9"/>
  <c r="E15" i="8"/>
  <c r="E15" i="7"/>
  <c r="E15" i="6"/>
  <c r="E15" i="5"/>
  <c r="E15" i="4"/>
  <c r="E15" i="2"/>
  <c r="E15" i="15"/>
  <c r="D15" i="15"/>
  <c r="D15" i="2"/>
  <c r="D15" i="4"/>
  <c r="D15" i="5"/>
  <c r="D15" i="6"/>
  <c r="D15" i="7"/>
  <c r="D15" i="8"/>
  <c r="D15" i="9"/>
  <c r="D15" i="10"/>
  <c r="D15" i="11"/>
  <c r="D15" i="12"/>
  <c r="D15" i="18"/>
  <c r="D15" i="13"/>
  <c r="D15" i="14"/>
  <c r="B15" i="14"/>
  <c r="B15" i="13"/>
  <c r="B15" i="18"/>
  <c r="B15" i="12"/>
  <c r="B15" i="11"/>
  <c r="B15" i="10"/>
  <c r="B15" i="9"/>
  <c r="B15" i="8"/>
  <c r="B15" i="7"/>
  <c r="B15" i="6"/>
  <c r="B15" i="5"/>
  <c r="B15" i="4"/>
  <c r="B15" i="2"/>
  <c r="B15" i="15"/>
  <c r="D24" i="3"/>
  <c r="D26" i="3" s="1"/>
  <c r="E24" i="3"/>
  <c r="F24" i="3"/>
  <c r="F26" i="3" s="1"/>
  <c r="G24" i="3"/>
  <c r="H24" i="3"/>
  <c r="H26" i="3" s="1"/>
  <c r="I24" i="3"/>
  <c r="J24" i="3"/>
  <c r="K24" i="3"/>
  <c r="X26" i="3"/>
  <c r="E8" i="3"/>
  <c r="G8" i="3"/>
  <c r="I8" i="3"/>
  <c r="K8" i="3"/>
  <c r="M36" i="3"/>
  <c r="O8" i="3"/>
  <c r="O36" i="3" s="1"/>
  <c r="Q8" i="3"/>
  <c r="Q36" i="3" s="1"/>
  <c r="S8" i="3"/>
  <c r="S36" i="3" s="1"/>
  <c r="U8" i="3"/>
  <c r="U36" i="3" s="1"/>
  <c r="W8" i="3"/>
  <c r="W36" i="3" s="1"/>
  <c r="Y8" i="3"/>
  <c r="Y36" i="3" s="1"/>
  <c r="T11" i="1"/>
  <c r="U11" i="1"/>
  <c r="T12" i="1"/>
  <c r="U12" i="1"/>
  <c r="T18" i="1"/>
  <c r="U18" i="1"/>
  <c r="T19" i="1"/>
  <c r="U19" i="1"/>
  <c r="T20" i="1"/>
  <c r="U20" i="1"/>
  <c r="T21" i="1"/>
  <c r="U21" i="1"/>
  <c r="T22" i="1"/>
  <c r="U22" i="1"/>
  <c r="D24" i="15"/>
  <c r="E24" i="15"/>
  <c r="F24" i="15"/>
  <c r="G24" i="15"/>
  <c r="H24" i="15"/>
  <c r="H26" i="15" s="1"/>
  <c r="I24" i="15"/>
  <c r="J24" i="15"/>
  <c r="K24" i="15"/>
  <c r="L24" i="15"/>
  <c r="M24" i="15"/>
  <c r="N24" i="15"/>
  <c r="O24" i="15"/>
  <c r="P24" i="15"/>
  <c r="Q24" i="15"/>
  <c r="R24" i="15"/>
  <c r="T24" i="15"/>
  <c r="U24" i="15"/>
  <c r="V24" i="15"/>
  <c r="W24" i="15"/>
  <c r="X24" i="15"/>
  <c r="Y24" i="15"/>
  <c r="D24" i="14"/>
  <c r="E24" i="14"/>
  <c r="F24" i="14"/>
  <c r="G24" i="14"/>
  <c r="H24" i="14"/>
  <c r="H26" i="14" s="1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D24" i="13"/>
  <c r="E24" i="13"/>
  <c r="F24" i="13"/>
  <c r="G24" i="13"/>
  <c r="H24" i="13"/>
  <c r="H26" i="13" s="1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D24" i="18"/>
  <c r="E24" i="18"/>
  <c r="F24" i="18"/>
  <c r="G24" i="18"/>
  <c r="H24" i="18"/>
  <c r="H26" i="18" s="1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D24" i="12"/>
  <c r="E24" i="12"/>
  <c r="F24" i="12"/>
  <c r="G24" i="12"/>
  <c r="H24" i="12"/>
  <c r="H26" i="12" s="1"/>
  <c r="I24" i="12"/>
  <c r="J24" i="12"/>
  <c r="K24" i="12"/>
  <c r="L24" i="12"/>
  <c r="M24" i="12"/>
  <c r="M36" i="12" s="1"/>
  <c r="N24" i="12"/>
  <c r="O24" i="12"/>
  <c r="P24" i="12"/>
  <c r="Q24" i="12"/>
  <c r="R24" i="12"/>
  <c r="S24" i="12"/>
  <c r="T24" i="12"/>
  <c r="U24" i="12"/>
  <c r="V24" i="12"/>
  <c r="W24" i="12"/>
  <c r="X24" i="12"/>
  <c r="Y24" i="12"/>
  <c r="D24" i="11"/>
  <c r="E24" i="11"/>
  <c r="F24" i="11"/>
  <c r="G24" i="11"/>
  <c r="G36" i="11" s="1"/>
  <c r="H24" i="11"/>
  <c r="H26" i="11" s="1"/>
  <c r="I24" i="11"/>
  <c r="J24" i="11"/>
  <c r="K24" i="11"/>
  <c r="L24" i="11"/>
  <c r="M24" i="11"/>
  <c r="N24" i="11"/>
  <c r="O24" i="11"/>
  <c r="P24" i="11"/>
  <c r="Q24" i="11"/>
  <c r="R24" i="11"/>
  <c r="S24" i="11"/>
  <c r="T24" i="11"/>
  <c r="V24" i="11"/>
  <c r="W24" i="11"/>
  <c r="X24" i="11"/>
  <c r="Y24" i="11"/>
  <c r="D24" i="10"/>
  <c r="E24" i="10"/>
  <c r="F24" i="10"/>
  <c r="G24" i="10"/>
  <c r="H24" i="10"/>
  <c r="H26" i="10" s="1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D24" i="9"/>
  <c r="E24" i="9"/>
  <c r="F24" i="9"/>
  <c r="G24" i="9"/>
  <c r="H24" i="9"/>
  <c r="H26" i="9" s="1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D24" i="8"/>
  <c r="E24" i="8"/>
  <c r="F24" i="8"/>
  <c r="G24" i="8"/>
  <c r="H24" i="8"/>
  <c r="H26" i="8" s="1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D24" i="7"/>
  <c r="E24" i="7"/>
  <c r="F24" i="7"/>
  <c r="G24" i="7"/>
  <c r="H24" i="7"/>
  <c r="H26" i="7" s="1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D24" i="6"/>
  <c r="E24" i="6"/>
  <c r="F24" i="6"/>
  <c r="G24" i="6"/>
  <c r="H24" i="6"/>
  <c r="H26" i="6" s="1"/>
  <c r="I24" i="6"/>
  <c r="J24" i="6"/>
  <c r="K24" i="6"/>
  <c r="L24" i="6"/>
  <c r="M24" i="6"/>
  <c r="N24" i="6"/>
  <c r="O24" i="6"/>
  <c r="P24" i="6"/>
  <c r="Q24" i="6"/>
  <c r="R24" i="6"/>
  <c r="S24" i="6"/>
  <c r="T24" i="6"/>
  <c r="V24" i="6"/>
  <c r="W24" i="6"/>
  <c r="X24" i="6"/>
  <c r="Y24" i="6"/>
  <c r="D24" i="5"/>
  <c r="E24" i="5"/>
  <c r="F24" i="5"/>
  <c r="G24" i="5"/>
  <c r="H24" i="5"/>
  <c r="H26" i="5" s="1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D24" i="4"/>
  <c r="E24" i="4"/>
  <c r="F24" i="4"/>
  <c r="G24" i="4"/>
  <c r="H24" i="4"/>
  <c r="H26" i="4" s="1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D24" i="2"/>
  <c r="E24" i="2"/>
  <c r="F24" i="2"/>
  <c r="G24" i="2"/>
  <c r="H24" i="2"/>
  <c r="H26" i="2" s="1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C24" i="15"/>
  <c r="C24" i="14"/>
  <c r="C24" i="13"/>
  <c r="C24" i="18"/>
  <c r="C24" i="12"/>
  <c r="C24" i="11"/>
  <c r="C24" i="10"/>
  <c r="C24" i="9"/>
  <c r="C24" i="8"/>
  <c r="C24" i="7"/>
  <c r="C24" i="6"/>
  <c r="C24" i="5"/>
  <c r="C24" i="4"/>
  <c r="C24" i="2"/>
  <c r="C24" i="3"/>
  <c r="B24" i="15"/>
  <c r="B24" i="14"/>
  <c r="B24" i="13"/>
  <c r="B24" i="18"/>
  <c r="B24" i="12"/>
  <c r="B24" i="11"/>
  <c r="B24" i="10"/>
  <c r="B24" i="9"/>
  <c r="B24" i="8"/>
  <c r="B24" i="7"/>
  <c r="B24" i="6"/>
  <c r="B24" i="5"/>
  <c r="B24" i="4"/>
  <c r="B24" i="2"/>
  <c r="B24" i="3"/>
  <c r="B15" i="3"/>
  <c r="P22" i="1"/>
  <c r="Q22" i="1"/>
  <c r="R22" i="1"/>
  <c r="S22" i="1"/>
  <c r="V22" i="1"/>
  <c r="W22" i="1"/>
  <c r="AA22" i="15"/>
  <c r="Z22" i="15"/>
  <c r="AA22" i="14"/>
  <c r="Z22" i="14"/>
  <c r="AA22" i="18"/>
  <c r="Z22" i="18"/>
  <c r="AA22" i="12"/>
  <c r="Z22" i="12"/>
  <c r="AA22" i="11"/>
  <c r="Z22" i="11"/>
  <c r="AA22" i="10"/>
  <c r="Z22" i="10"/>
  <c r="AA22" i="8"/>
  <c r="Z22" i="8"/>
  <c r="AA22" i="7"/>
  <c r="Z22" i="7"/>
  <c r="AA22" i="6"/>
  <c r="Z22" i="6"/>
  <c r="AA22" i="5"/>
  <c r="Z22" i="5"/>
  <c r="AA22" i="4"/>
  <c r="Z22" i="4"/>
  <c r="AA22" i="2"/>
  <c r="Z22" i="2"/>
  <c r="AA22" i="3"/>
  <c r="AA22" i="16"/>
  <c r="Z22" i="16"/>
  <c r="AA21" i="15"/>
  <c r="Z21" i="15"/>
  <c r="AA21" i="14"/>
  <c r="Z21" i="14"/>
  <c r="AA21" i="18"/>
  <c r="Z21" i="18"/>
  <c r="AA21" i="12"/>
  <c r="Z21" i="12"/>
  <c r="AA21" i="11"/>
  <c r="Z21" i="11"/>
  <c r="AA21" i="10"/>
  <c r="Z21" i="10"/>
  <c r="AA21" i="8"/>
  <c r="Z21" i="8"/>
  <c r="AA21" i="7"/>
  <c r="Z21" i="7"/>
  <c r="AA21" i="6"/>
  <c r="Z21" i="6"/>
  <c r="AA21" i="5"/>
  <c r="Z21" i="5"/>
  <c r="AA21" i="4"/>
  <c r="Z21" i="4"/>
  <c r="AA21" i="2"/>
  <c r="Z21" i="2"/>
  <c r="AA21" i="3"/>
  <c r="Z21" i="3"/>
  <c r="AA21" i="16"/>
  <c r="Z21" i="16"/>
  <c r="N18" i="1"/>
  <c r="O18" i="1"/>
  <c r="P18" i="1"/>
  <c r="Q18" i="1"/>
  <c r="R18" i="1"/>
  <c r="S18" i="1"/>
  <c r="V18" i="1"/>
  <c r="W18" i="1"/>
  <c r="AA18" i="15"/>
  <c r="Z18" i="15"/>
  <c r="AA18" i="14"/>
  <c r="Z18" i="14"/>
  <c r="AA18" i="13"/>
  <c r="Z18" i="13"/>
  <c r="AA18" i="18"/>
  <c r="Z18" i="18"/>
  <c r="AA18" i="12"/>
  <c r="Z18" i="12"/>
  <c r="AA18" i="11"/>
  <c r="Z18" i="11"/>
  <c r="AA18" i="10"/>
  <c r="Z18" i="10"/>
  <c r="AA18" i="9"/>
  <c r="Z18" i="9"/>
  <c r="AA18" i="8"/>
  <c r="Z18" i="8"/>
  <c r="AA18" i="7"/>
  <c r="Z18" i="7"/>
  <c r="AA18" i="6"/>
  <c r="Z18" i="6"/>
  <c r="AA18" i="5"/>
  <c r="Z18" i="5"/>
  <c r="AA18" i="4"/>
  <c r="Z18" i="4"/>
  <c r="AA18" i="2"/>
  <c r="Z18" i="2"/>
  <c r="AA18" i="3"/>
  <c r="Z18" i="3"/>
  <c r="AA18" i="16"/>
  <c r="Z18" i="16"/>
  <c r="U24" i="1" l="1"/>
  <c r="T24" i="1"/>
  <c r="G36" i="15"/>
  <c r="G36" i="9"/>
  <c r="G36" i="18"/>
  <c r="G36" i="2"/>
  <c r="G36" i="6"/>
  <c r="G36" i="5"/>
  <c r="G36" i="13"/>
  <c r="G36" i="3"/>
  <c r="G36" i="7"/>
  <c r="G36" i="14"/>
  <c r="G36" i="10"/>
  <c r="G36" i="4"/>
  <c r="G36" i="8"/>
  <c r="G36" i="12"/>
  <c r="I26" i="13"/>
  <c r="I29" i="13" s="1"/>
  <c r="S36" i="16"/>
  <c r="O36" i="16"/>
  <c r="I36" i="3"/>
  <c r="K36" i="16"/>
  <c r="E36" i="3"/>
  <c r="W36" i="16"/>
  <c r="E36" i="16"/>
  <c r="E36" i="2"/>
  <c r="E36" i="7"/>
  <c r="E36" i="11"/>
  <c r="E36" i="14"/>
  <c r="I36" i="5"/>
  <c r="I36" i="9"/>
  <c r="I36" i="18"/>
  <c r="K26" i="3"/>
  <c r="K29" i="3" s="1"/>
  <c r="K36" i="3"/>
  <c r="E36" i="15"/>
  <c r="E36" i="6"/>
  <c r="E36" i="10"/>
  <c r="E36" i="13"/>
  <c r="I36" i="4"/>
  <c r="I36" i="8"/>
  <c r="I36" i="12"/>
  <c r="Y36" i="15"/>
  <c r="U36" i="15"/>
  <c r="Q36" i="15"/>
  <c r="M36" i="15"/>
  <c r="Y36" i="2"/>
  <c r="U36" i="2"/>
  <c r="Q36" i="2"/>
  <c r="M36" i="2"/>
  <c r="Y36" i="4"/>
  <c r="U36" i="4"/>
  <c r="Q36" i="4"/>
  <c r="M36" i="4"/>
  <c r="Y36" i="5"/>
  <c r="U36" i="5"/>
  <c r="Q36" i="5"/>
  <c r="M36" i="5"/>
  <c r="Y36" i="6"/>
  <c r="U36" i="6"/>
  <c r="Q36" i="6"/>
  <c r="M36" i="6"/>
  <c r="Y36" i="7"/>
  <c r="U36" i="7"/>
  <c r="Q36" i="7"/>
  <c r="M36" i="7"/>
  <c r="Y36" i="8"/>
  <c r="U36" i="8"/>
  <c r="Q36" i="8"/>
  <c r="M36" i="8"/>
  <c r="Y36" i="9"/>
  <c r="U36" i="9"/>
  <c r="Q36" i="9"/>
  <c r="M36" i="9"/>
  <c r="Y36" i="10"/>
  <c r="U36" i="10"/>
  <c r="Q36" i="10"/>
  <c r="M36" i="10"/>
  <c r="Y36" i="11"/>
  <c r="U36" i="11"/>
  <c r="Q36" i="11"/>
  <c r="M36" i="11"/>
  <c r="Y36" i="12"/>
  <c r="U36" i="12"/>
  <c r="Q36" i="12"/>
  <c r="K36" i="12"/>
  <c r="W36" i="18"/>
  <c r="S36" i="18"/>
  <c r="O36" i="18"/>
  <c r="K36" i="18"/>
  <c r="W36" i="13"/>
  <c r="S36" i="13"/>
  <c r="O36" i="13"/>
  <c r="K36" i="13"/>
  <c r="W36" i="14"/>
  <c r="S36" i="14"/>
  <c r="O36" i="14"/>
  <c r="K36" i="14"/>
  <c r="E36" i="5"/>
  <c r="E36" i="9"/>
  <c r="E36" i="18"/>
  <c r="I36" i="2"/>
  <c r="I36" i="7"/>
  <c r="I36" i="11"/>
  <c r="I36" i="14"/>
  <c r="Y36" i="16"/>
  <c r="U36" i="16"/>
  <c r="Q36" i="16"/>
  <c r="M36" i="16"/>
  <c r="I36" i="16"/>
  <c r="E36" i="4"/>
  <c r="E36" i="8"/>
  <c r="E36" i="12"/>
  <c r="I36" i="15"/>
  <c r="I36" i="6"/>
  <c r="I36" i="10"/>
  <c r="I36" i="13"/>
  <c r="W36" i="15"/>
  <c r="S36" i="15"/>
  <c r="O36" i="15"/>
  <c r="K36" i="15"/>
  <c r="W36" i="2"/>
  <c r="S36" i="2"/>
  <c r="K36" i="2"/>
  <c r="W36" i="4"/>
  <c r="S36" i="4"/>
  <c r="K36" i="4"/>
  <c r="W36" i="5"/>
  <c r="S36" i="5"/>
  <c r="K36" i="5"/>
  <c r="W36" i="6"/>
  <c r="S36" i="6"/>
  <c r="K36" i="6"/>
  <c r="W36" i="7"/>
  <c r="S36" i="7"/>
  <c r="K36" i="7"/>
  <c r="W36" i="8"/>
  <c r="S36" i="8"/>
  <c r="K36" i="8"/>
  <c r="W36" i="9"/>
  <c r="S36" i="9"/>
  <c r="K36" i="9"/>
  <c r="W36" i="10"/>
  <c r="S36" i="10"/>
  <c r="K36" i="10"/>
  <c r="W36" i="11"/>
  <c r="S36" i="11"/>
  <c r="K36" i="11"/>
  <c r="W36" i="12"/>
  <c r="S36" i="12"/>
  <c r="Y36" i="18"/>
  <c r="U36" i="18"/>
  <c r="Q36" i="18"/>
  <c r="M36" i="18"/>
  <c r="Y36" i="13"/>
  <c r="U36" i="13"/>
  <c r="Q36" i="13"/>
  <c r="M36" i="13"/>
  <c r="Y36" i="14"/>
  <c r="U36" i="14"/>
  <c r="Q36" i="14"/>
  <c r="M36" i="14"/>
  <c r="O36" i="2"/>
  <c r="O36" i="4"/>
  <c r="O36" i="5"/>
  <c r="O36" i="6"/>
  <c r="O36" i="7"/>
  <c r="O36" i="8"/>
  <c r="O36" i="9"/>
  <c r="O36" i="10"/>
  <c r="O36" i="11"/>
  <c r="O36" i="12"/>
  <c r="G26" i="3"/>
  <c r="G29" i="3" s="1"/>
  <c r="V26" i="3"/>
  <c r="R26" i="3"/>
  <c r="N26" i="3"/>
  <c r="J26" i="3"/>
  <c r="W26" i="3"/>
  <c r="W29" i="3" s="1"/>
  <c r="S26" i="3"/>
  <c r="S29" i="3" s="1"/>
  <c r="O26" i="3"/>
  <c r="O29" i="3" s="1"/>
  <c r="C26" i="5"/>
  <c r="C29" i="5" s="1"/>
  <c r="C26" i="9"/>
  <c r="C29" i="9" s="1"/>
  <c r="C26" i="18"/>
  <c r="C29" i="18" s="1"/>
  <c r="E26" i="5"/>
  <c r="E29" i="5" s="1"/>
  <c r="E26" i="9"/>
  <c r="E29" i="9" s="1"/>
  <c r="E26" i="18"/>
  <c r="E29" i="18" s="1"/>
  <c r="I26" i="2"/>
  <c r="I29" i="2" s="1"/>
  <c r="I26" i="7"/>
  <c r="I29" i="7" s="1"/>
  <c r="I26" i="11"/>
  <c r="I29" i="11" s="1"/>
  <c r="I26" i="14"/>
  <c r="I29" i="14" s="1"/>
  <c r="B26" i="3"/>
  <c r="B26" i="2"/>
  <c r="B26" i="7"/>
  <c r="B26" i="11"/>
  <c r="B26" i="14"/>
  <c r="D26" i="13"/>
  <c r="D26" i="10"/>
  <c r="D26" i="6"/>
  <c r="D26" i="15"/>
  <c r="F26" i="13"/>
  <c r="F26" i="10"/>
  <c r="F26" i="6"/>
  <c r="F26" i="15"/>
  <c r="G26" i="5"/>
  <c r="G29" i="5" s="1"/>
  <c r="G26" i="9"/>
  <c r="G29" i="9" s="1"/>
  <c r="G26" i="18"/>
  <c r="G29" i="18" s="1"/>
  <c r="V26" i="15"/>
  <c r="R26" i="15"/>
  <c r="N26" i="15"/>
  <c r="J26" i="15"/>
  <c r="V26" i="2"/>
  <c r="R26" i="2"/>
  <c r="N26" i="2"/>
  <c r="J26" i="2"/>
  <c r="V26" i="4"/>
  <c r="R26" i="4"/>
  <c r="N26" i="4"/>
  <c r="J26" i="4"/>
  <c r="V26" i="5"/>
  <c r="R26" i="5"/>
  <c r="N26" i="5"/>
  <c r="J26" i="5"/>
  <c r="V26" i="6"/>
  <c r="R26" i="6"/>
  <c r="N26" i="6"/>
  <c r="J26" i="6"/>
  <c r="V26" i="7"/>
  <c r="R26" i="7"/>
  <c r="N26" i="7"/>
  <c r="J26" i="7"/>
  <c r="V26" i="8"/>
  <c r="R26" i="8"/>
  <c r="N26" i="8"/>
  <c r="J26" i="8"/>
  <c r="V26" i="9"/>
  <c r="R26" i="9"/>
  <c r="N26" i="9"/>
  <c r="J26" i="9"/>
  <c r="V26" i="10"/>
  <c r="R26" i="10"/>
  <c r="N26" i="10"/>
  <c r="J26" i="10"/>
  <c r="V26" i="11"/>
  <c r="R26" i="11"/>
  <c r="N26" i="11"/>
  <c r="J26" i="11"/>
  <c r="V26" i="12"/>
  <c r="R26" i="12"/>
  <c r="N26" i="12"/>
  <c r="J26" i="12"/>
  <c r="V26" i="18"/>
  <c r="R26" i="18"/>
  <c r="N26" i="18"/>
  <c r="J26" i="18"/>
  <c r="V26" i="13"/>
  <c r="R26" i="13"/>
  <c r="N26" i="13"/>
  <c r="J26" i="13"/>
  <c r="V26" i="14"/>
  <c r="R26" i="14"/>
  <c r="N26" i="14"/>
  <c r="J26" i="14"/>
  <c r="C26" i="4"/>
  <c r="C29" i="4" s="1"/>
  <c r="C26" i="8"/>
  <c r="C29" i="8" s="1"/>
  <c r="C26" i="12"/>
  <c r="C29" i="12" s="1"/>
  <c r="E26" i="4"/>
  <c r="E29" i="4" s="1"/>
  <c r="E26" i="8"/>
  <c r="E29" i="8" s="1"/>
  <c r="E26" i="12"/>
  <c r="E29" i="12" s="1"/>
  <c r="I26" i="15"/>
  <c r="I29" i="15" s="1"/>
  <c r="I26" i="6"/>
  <c r="I29" i="6" s="1"/>
  <c r="I26" i="10"/>
  <c r="I29" i="10" s="1"/>
  <c r="W26" i="15"/>
  <c r="W29" i="15" s="1"/>
  <c r="S26" i="15"/>
  <c r="S29" i="15" s="1"/>
  <c r="O26" i="15"/>
  <c r="O29" i="15" s="1"/>
  <c r="W26" i="2"/>
  <c r="W29" i="2" s="1"/>
  <c r="S26" i="2"/>
  <c r="S29" i="2" s="1"/>
  <c r="O26" i="2"/>
  <c r="O29" i="2" s="1"/>
  <c r="W26" i="4"/>
  <c r="W29" i="4" s="1"/>
  <c r="S26" i="4"/>
  <c r="S29" i="4" s="1"/>
  <c r="O26" i="4"/>
  <c r="O29" i="4" s="1"/>
  <c r="W26" i="5"/>
  <c r="W29" i="5" s="1"/>
  <c r="S26" i="5"/>
  <c r="S29" i="5" s="1"/>
  <c r="O26" i="5"/>
  <c r="O29" i="5" s="1"/>
  <c r="W26" i="6"/>
  <c r="W29" i="6" s="1"/>
  <c r="S26" i="6"/>
  <c r="S29" i="6" s="1"/>
  <c r="O26" i="6"/>
  <c r="O29" i="6" s="1"/>
  <c r="W26" i="7"/>
  <c r="W29" i="7" s="1"/>
  <c r="S26" i="7"/>
  <c r="S29" i="7" s="1"/>
  <c r="O26" i="7"/>
  <c r="O29" i="7" s="1"/>
  <c r="W26" i="8"/>
  <c r="W29" i="8" s="1"/>
  <c r="S26" i="8"/>
  <c r="S29" i="8" s="1"/>
  <c r="O26" i="8"/>
  <c r="O29" i="8" s="1"/>
  <c r="W26" i="9"/>
  <c r="W29" i="9" s="1"/>
  <c r="S26" i="9"/>
  <c r="S29" i="9" s="1"/>
  <c r="O26" i="9"/>
  <c r="O29" i="9" s="1"/>
  <c r="W26" i="10"/>
  <c r="W29" i="10" s="1"/>
  <c r="S26" i="10"/>
  <c r="S29" i="10" s="1"/>
  <c r="O26" i="10"/>
  <c r="O29" i="10" s="1"/>
  <c r="W26" i="11"/>
  <c r="W29" i="11" s="1"/>
  <c r="S26" i="11"/>
  <c r="S29" i="11" s="1"/>
  <c r="O26" i="11"/>
  <c r="O29" i="11" s="1"/>
  <c r="W26" i="12"/>
  <c r="W29" i="12" s="1"/>
  <c r="S26" i="12"/>
  <c r="S29" i="12" s="1"/>
  <c r="O26" i="12"/>
  <c r="O29" i="12" s="1"/>
  <c r="W26" i="18"/>
  <c r="W29" i="18" s="1"/>
  <c r="S26" i="18"/>
  <c r="S29" i="18" s="1"/>
  <c r="O26" i="18"/>
  <c r="O29" i="18" s="1"/>
  <c r="W26" i="13"/>
  <c r="W29" i="13" s="1"/>
  <c r="S26" i="13"/>
  <c r="S29" i="13" s="1"/>
  <c r="O26" i="13"/>
  <c r="O29" i="13" s="1"/>
  <c r="W26" i="14"/>
  <c r="W29" i="14" s="1"/>
  <c r="S26" i="14"/>
  <c r="S29" i="14" s="1"/>
  <c r="O26" i="14"/>
  <c r="O29" i="14" s="1"/>
  <c r="T26" i="3"/>
  <c r="P26" i="3"/>
  <c r="L26" i="3"/>
  <c r="B26" i="15"/>
  <c r="B26" i="6"/>
  <c r="B26" i="10"/>
  <c r="B26" i="13"/>
  <c r="D26" i="14"/>
  <c r="D26" i="11"/>
  <c r="D26" i="7"/>
  <c r="D26" i="2"/>
  <c r="F26" i="14"/>
  <c r="F26" i="11"/>
  <c r="F26" i="7"/>
  <c r="F26" i="2"/>
  <c r="G26" i="4"/>
  <c r="G29" i="4" s="1"/>
  <c r="G26" i="8"/>
  <c r="G29" i="8" s="1"/>
  <c r="G26" i="12"/>
  <c r="G29" i="12" s="1"/>
  <c r="K26" i="15"/>
  <c r="K29" i="15" s="1"/>
  <c r="K26" i="2"/>
  <c r="K29" i="2" s="1"/>
  <c r="K26" i="4"/>
  <c r="K29" i="4" s="1"/>
  <c r="K26" i="5"/>
  <c r="K29" i="5" s="1"/>
  <c r="K26" i="6"/>
  <c r="K29" i="6" s="1"/>
  <c r="K26" i="7"/>
  <c r="K29" i="7" s="1"/>
  <c r="K26" i="8"/>
  <c r="K29" i="8" s="1"/>
  <c r="K26" i="9"/>
  <c r="K29" i="9" s="1"/>
  <c r="K26" i="10"/>
  <c r="K29" i="10" s="1"/>
  <c r="K26" i="11"/>
  <c r="K29" i="11" s="1"/>
  <c r="K26" i="12"/>
  <c r="K29" i="12" s="1"/>
  <c r="K26" i="18"/>
  <c r="K29" i="18" s="1"/>
  <c r="K26" i="13"/>
  <c r="K29" i="13" s="1"/>
  <c r="K26" i="14"/>
  <c r="K29" i="14" s="1"/>
  <c r="Y26" i="3"/>
  <c r="Y29" i="3" s="1"/>
  <c r="U26" i="3"/>
  <c r="U29" i="3" s="1"/>
  <c r="Q26" i="3"/>
  <c r="Q29" i="3" s="1"/>
  <c r="M26" i="3"/>
  <c r="M29" i="3" s="1"/>
  <c r="I26" i="3"/>
  <c r="I29" i="3" s="1"/>
  <c r="C26" i="2"/>
  <c r="C29" i="2" s="1"/>
  <c r="C26" i="7"/>
  <c r="C29" i="7" s="1"/>
  <c r="C26" i="11"/>
  <c r="C29" i="11" s="1"/>
  <c r="C26" i="14"/>
  <c r="C29" i="14" s="1"/>
  <c r="E26" i="2"/>
  <c r="E29" i="2" s="1"/>
  <c r="E26" i="7"/>
  <c r="E29" i="7" s="1"/>
  <c r="E26" i="11"/>
  <c r="E29" i="11" s="1"/>
  <c r="E26" i="14"/>
  <c r="E29" i="14" s="1"/>
  <c r="I26" i="5"/>
  <c r="I29" i="5" s="1"/>
  <c r="I26" i="9"/>
  <c r="I29" i="9" s="1"/>
  <c r="I26" i="18"/>
  <c r="I29" i="18" s="1"/>
  <c r="B26" i="5"/>
  <c r="B26" i="9"/>
  <c r="B26" i="18"/>
  <c r="D26" i="12"/>
  <c r="D26" i="8"/>
  <c r="D26" i="4"/>
  <c r="F26" i="12"/>
  <c r="F26" i="8"/>
  <c r="F26" i="4"/>
  <c r="G26" i="2"/>
  <c r="G29" i="2" s="1"/>
  <c r="G26" i="7"/>
  <c r="G29" i="7" s="1"/>
  <c r="G26" i="11"/>
  <c r="G29" i="11" s="1"/>
  <c r="G26" i="14"/>
  <c r="G29" i="14" s="1"/>
  <c r="X26" i="15"/>
  <c r="T26" i="15"/>
  <c r="P26" i="15"/>
  <c r="L26" i="15"/>
  <c r="X26" i="2"/>
  <c r="T26" i="2"/>
  <c r="P26" i="2"/>
  <c r="L26" i="2"/>
  <c r="X26" i="4"/>
  <c r="T26" i="4"/>
  <c r="P26" i="4"/>
  <c r="L26" i="4"/>
  <c r="X26" i="5"/>
  <c r="T26" i="5"/>
  <c r="P26" i="5"/>
  <c r="L26" i="5"/>
  <c r="X26" i="6"/>
  <c r="T26" i="6"/>
  <c r="P26" i="6"/>
  <c r="L26" i="6"/>
  <c r="X26" i="7"/>
  <c r="T26" i="7"/>
  <c r="P26" i="7"/>
  <c r="L26" i="7"/>
  <c r="X26" i="8"/>
  <c r="T26" i="8"/>
  <c r="P26" i="8"/>
  <c r="L26" i="8"/>
  <c r="X26" i="9"/>
  <c r="T26" i="9"/>
  <c r="P26" i="9"/>
  <c r="L26" i="9"/>
  <c r="X26" i="10"/>
  <c r="T26" i="10"/>
  <c r="P26" i="10"/>
  <c r="L26" i="10"/>
  <c r="X26" i="11"/>
  <c r="T26" i="11"/>
  <c r="P26" i="11"/>
  <c r="L26" i="11"/>
  <c r="X26" i="12"/>
  <c r="T26" i="12"/>
  <c r="P26" i="12"/>
  <c r="L26" i="12"/>
  <c r="X26" i="18"/>
  <c r="T26" i="18"/>
  <c r="P26" i="18"/>
  <c r="L26" i="18"/>
  <c r="X26" i="13"/>
  <c r="T26" i="13"/>
  <c r="P26" i="13"/>
  <c r="L26" i="13"/>
  <c r="X26" i="14"/>
  <c r="T26" i="14"/>
  <c r="P26" i="14"/>
  <c r="L26" i="14"/>
  <c r="E26" i="3"/>
  <c r="E29" i="3" s="1"/>
  <c r="C26" i="15"/>
  <c r="C29" i="15" s="1"/>
  <c r="C26" i="6"/>
  <c r="C29" i="6" s="1"/>
  <c r="C26" i="10"/>
  <c r="C29" i="10" s="1"/>
  <c r="C26" i="13"/>
  <c r="C29" i="13" s="1"/>
  <c r="E26" i="15"/>
  <c r="E29" i="15" s="1"/>
  <c r="E26" i="6"/>
  <c r="E29" i="6" s="1"/>
  <c r="E26" i="10"/>
  <c r="E29" i="10" s="1"/>
  <c r="E26" i="13"/>
  <c r="E29" i="13" s="1"/>
  <c r="I26" i="4"/>
  <c r="I29" i="4" s="1"/>
  <c r="I26" i="8"/>
  <c r="I29" i="8" s="1"/>
  <c r="I26" i="12"/>
  <c r="I29" i="12" s="1"/>
  <c r="Y26" i="15"/>
  <c r="Y29" i="15" s="1"/>
  <c r="U26" i="15"/>
  <c r="U29" i="15" s="1"/>
  <c r="Q26" i="15"/>
  <c r="Q29" i="15" s="1"/>
  <c r="M26" i="15"/>
  <c r="M29" i="15" s="1"/>
  <c r="Y26" i="2"/>
  <c r="Y29" i="2" s="1"/>
  <c r="U26" i="2"/>
  <c r="U29" i="2" s="1"/>
  <c r="Q26" i="2"/>
  <c r="Q29" i="2" s="1"/>
  <c r="M26" i="2"/>
  <c r="M29" i="2" s="1"/>
  <c r="Y26" i="4"/>
  <c r="Y29" i="4" s="1"/>
  <c r="U26" i="4"/>
  <c r="U29" i="4" s="1"/>
  <c r="Q26" i="4"/>
  <c r="Q29" i="4" s="1"/>
  <c r="M26" i="4"/>
  <c r="M29" i="4" s="1"/>
  <c r="Y26" i="5"/>
  <c r="Y29" i="5" s="1"/>
  <c r="U26" i="5"/>
  <c r="U29" i="5" s="1"/>
  <c r="Q26" i="5"/>
  <c r="Q29" i="5" s="1"/>
  <c r="M26" i="5"/>
  <c r="M29" i="5" s="1"/>
  <c r="Y26" i="6"/>
  <c r="Y29" i="6" s="1"/>
  <c r="U26" i="6"/>
  <c r="U29" i="6" s="1"/>
  <c r="Q26" i="6"/>
  <c r="Q29" i="6" s="1"/>
  <c r="M26" i="6"/>
  <c r="M29" i="6" s="1"/>
  <c r="Y26" i="7"/>
  <c r="Y29" i="7" s="1"/>
  <c r="U26" i="7"/>
  <c r="U29" i="7" s="1"/>
  <c r="Q26" i="7"/>
  <c r="Q29" i="7" s="1"/>
  <c r="M26" i="7"/>
  <c r="M29" i="7" s="1"/>
  <c r="Y26" i="8"/>
  <c r="Y29" i="8" s="1"/>
  <c r="U26" i="8"/>
  <c r="U29" i="8" s="1"/>
  <c r="Q26" i="8"/>
  <c r="Q29" i="8" s="1"/>
  <c r="M26" i="8"/>
  <c r="M29" i="8" s="1"/>
  <c r="Y26" i="9"/>
  <c r="Y29" i="9" s="1"/>
  <c r="U26" i="9"/>
  <c r="U29" i="9" s="1"/>
  <c r="Q26" i="9"/>
  <c r="Q29" i="9" s="1"/>
  <c r="M26" i="9"/>
  <c r="M29" i="9" s="1"/>
  <c r="Y26" i="10"/>
  <c r="Y29" i="10" s="1"/>
  <c r="U26" i="10"/>
  <c r="U29" i="10" s="1"/>
  <c r="Q26" i="10"/>
  <c r="Q29" i="10" s="1"/>
  <c r="M26" i="10"/>
  <c r="M29" i="10" s="1"/>
  <c r="Y26" i="11"/>
  <c r="Y29" i="11" s="1"/>
  <c r="U26" i="11"/>
  <c r="U29" i="11" s="1"/>
  <c r="Q26" i="11"/>
  <c r="Q29" i="11" s="1"/>
  <c r="M26" i="11"/>
  <c r="M29" i="11" s="1"/>
  <c r="Y26" i="12"/>
  <c r="Y29" i="12" s="1"/>
  <c r="U26" i="12"/>
  <c r="U29" i="12" s="1"/>
  <c r="Q26" i="12"/>
  <c r="Q29" i="12" s="1"/>
  <c r="M26" i="12"/>
  <c r="M29" i="12" s="1"/>
  <c r="Y26" i="18"/>
  <c r="Y29" i="18" s="1"/>
  <c r="U26" i="18"/>
  <c r="U29" i="18" s="1"/>
  <c r="Q26" i="18"/>
  <c r="Q29" i="18" s="1"/>
  <c r="M26" i="18"/>
  <c r="M29" i="18" s="1"/>
  <c r="Y26" i="13"/>
  <c r="Y29" i="13" s="1"/>
  <c r="U26" i="13"/>
  <c r="U29" i="13" s="1"/>
  <c r="Q26" i="13"/>
  <c r="Q29" i="13" s="1"/>
  <c r="M26" i="13"/>
  <c r="M29" i="13" s="1"/>
  <c r="Y26" i="14"/>
  <c r="Y29" i="14" s="1"/>
  <c r="U26" i="14"/>
  <c r="U29" i="14" s="1"/>
  <c r="Q26" i="14"/>
  <c r="Q29" i="14" s="1"/>
  <c r="M26" i="14"/>
  <c r="M29" i="14" s="1"/>
  <c r="B26" i="4"/>
  <c r="B26" i="8"/>
  <c r="B26" i="12"/>
  <c r="D26" i="18"/>
  <c r="D26" i="9"/>
  <c r="D26" i="5"/>
  <c r="F26" i="18"/>
  <c r="F26" i="9"/>
  <c r="F26" i="5"/>
  <c r="G26" i="15"/>
  <c r="G29" i="15" s="1"/>
  <c r="G26" i="6"/>
  <c r="G29" i="6" s="1"/>
  <c r="G26" i="10"/>
  <c r="G29" i="10" s="1"/>
  <c r="G26" i="13"/>
  <c r="G29" i="13" s="1"/>
  <c r="AA14" i="1"/>
  <c r="Z14" i="1"/>
  <c r="Z22" i="1"/>
  <c r="AA22" i="1"/>
  <c r="AA18" i="1"/>
  <c r="Z18" i="1"/>
  <c r="V12" i="1" l="1"/>
  <c r="W12" i="1"/>
  <c r="N12" i="1"/>
  <c r="O12" i="1"/>
  <c r="P12" i="1"/>
  <c r="Q12" i="1"/>
  <c r="R12" i="1"/>
  <c r="S12" i="1"/>
  <c r="Z12" i="1" l="1"/>
  <c r="AA12" i="1"/>
  <c r="C8" i="10" l="1"/>
  <c r="C36" i="10" s="1"/>
  <c r="Z11" i="15" l="1"/>
  <c r="Z19" i="15"/>
  <c r="Z20" i="15"/>
  <c r="Z24" i="15" l="1"/>
  <c r="Z15" i="15"/>
  <c r="Z26" i="15" l="1"/>
  <c r="W7" i="1"/>
  <c r="U7" i="1"/>
  <c r="S7" i="1"/>
  <c r="Q7" i="1"/>
  <c r="O7" i="1"/>
  <c r="AA11" i="15"/>
  <c r="AA15" i="15" s="1"/>
  <c r="AA11" i="14"/>
  <c r="AA11" i="13"/>
  <c r="AA11" i="18"/>
  <c r="AA11" i="12"/>
  <c r="AA11" i="11"/>
  <c r="AA11" i="10"/>
  <c r="AA11" i="9"/>
  <c r="AA11" i="8"/>
  <c r="AA11" i="7"/>
  <c r="AA11" i="6"/>
  <c r="AA11" i="5"/>
  <c r="AA11" i="4"/>
  <c r="AA11" i="2"/>
  <c r="AA11" i="3"/>
  <c r="AA11" i="16"/>
  <c r="N11" i="1"/>
  <c r="N15" i="1" s="1"/>
  <c r="N19" i="1"/>
  <c r="N24" i="1" s="1"/>
  <c r="N20" i="1"/>
  <c r="P11" i="1"/>
  <c r="P15" i="1" s="1"/>
  <c r="P19" i="1"/>
  <c r="P20" i="1"/>
  <c r="P21" i="1"/>
  <c r="R11" i="1"/>
  <c r="R15" i="1" s="1"/>
  <c r="R19" i="1"/>
  <c r="R20" i="1"/>
  <c r="R21" i="1"/>
  <c r="T15" i="1"/>
  <c r="T26" i="1" s="1"/>
  <c r="V11" i="1"/>
  <c r="V15" i="1" s="1"/>
  <c r="V19" i="1"/>
  <c r="V20" i="1"/>
  <c r="V21" i="1"/>
  <c r="O19" i="1"/>
  <c r="Q19" i="1"/>
  <c r="S19" i="1"/>
  <c r="W19" i="1"/>
  <c r="O20" i="1"/>
  <c r="Q20" i="1"/>
  <c r="S20" i="1"/>
  <c r="W20" i="1"/>
  <c r="Q21" i="1"/>
  <c r="S21" i="1"/>
  <c r="S24" i="1" s="1"/>
  <c r="W21" i="1"/>
  <c r="O11" i="1"/>
  <c r="O15" i="1" s="1"/>
  <c r="Q15" i="1"/>
  <c r="S11" i="1"/>
  <c r="S15" i="1" s="1"/>
  <c r="U15" i="1"/>
  <c r="W11" i="1"/>
  <c r="W15" i="1" s="1"/>
  <c r="Z11" i="13"/>
  <c r="Z11" i="12"/>
  <c r="Z11" i="11"/>
  <c r="Z11" i="10"/>
  <c r="Z11" i="9"/>
  <c r="Z11" i="8"/>
  <c r="Z11" i="7"/>
  <c r="Z11" i="6"/>
  <c r="Z11" i="5"/>
  <c r="Z11" i="4"/>
  <c r="Z11" i="2"/>
  <c r="Z11" i="3"/>
  <c r="Z11" i="14"/>
  <c r="AA19" i="16"/>
  <c r="AA20" i="16"/>
  <c r="AA19" i="13"/>
  <c r="AA20" i="13"/>
  <c r="AA19" i="18"/>
  <c r="AA20" i="18"/>
  <c r="AA19" i="12"/>
  <c r="AA20" i="12"/>
  <c r="AA19" i="11"/>
  <c r="AA20" i="11"/>
  <c r="AA19" i="10"/>
  <c r="AA20" i="10"/>
  <c r="AA19" i="9"/>
  <c r="AA20" i="9"/>
  <c r="AA19" i="8"/>
  <c r="AA20" i="8"/>
  <c r="AA19" i="7"/>
  <c r="AA20" i="7"/>
  <c r="AA20" i="6"/>
  <c r="AA19" i="6"/>
  <c r="AA20" i="5"/>
  <c r="AA19" i="5"/>
  <c r="AA19" i="4"/>
  <c r="AA20" i="4"/>
  <c r="AA19" i="2"/>
  <c r="AA20" i="2"/>
  <c r="AA19" i="3"/>
  <c r="AA20" i="3"/>
  <c r="AA19" i="14"/>
  <c r="AA20" i="14"/>
  <c r="AA19" i="15"/>
  <c r="AA20" i="15"/>
  <c r="C8" i="8"/>
  <c r="C36" i="8" s="1"/>
  <c r="Z19" i="16"/>
  <c r="Z20" i="16"/>
  <c r="C8" i="15"/>
  <c r="C36" i="15" s="1"/>
  <c r="C8" i="14"/>
  <c r="C36" i="14" s="1"/>
  <c r="C8" i="13"/>
  <c r="C36" i="13" s="1"/>
  <c r="C8" i="18"/>
  <c r="C36" i="18" s="1"/>
  <c r="C8" i="12"/>
  <c r="C36" i="12" s="1"/>
  <c r="C8" i="11"/>
  <c r="C36" i="11" s="1"/>
  <c r="C8" i="9"/>
  <c r="C36" i="9" s="1"/>
  <c r="C8" i="7"/>
  <c r="C36" i="7" s="1"/>
  <c r="C8" i="6"/>
  <c r="C36" i="6" s="1"/>
  <c r="C8" i="5"/>
  <c r="C36" i="5" s="1"/>
  <c r="C8" i="4"/>
  <c r="C36" i="4" s="1"/>
  <c r="C8" i="2"/>
  <c r="C36" i="2" s="1"/>
  <c r="C8" i="3"/>
  <c r="C36" i="3" s="1"/>
  <c r="O6" i="1"/>
  <c r="Q6" i="1"/>
  <c r="S6" i="1"/>
  <c r="U6" i="1"/>
  <c r="W6" i="1"/>
  <c r="N5" i="1"/>
  <c r="P5" i="1"/>
  <c r="R5" i="1"/>
  <c r="T5" i="1"/>
  <c r="V5" i="1"/>
  <c r="Z19" i="14"/>
  <c r="Z20" i="14"/>
  <c r="Z19" i="13"/>
  <c r="Z20" i="13"/>
  <c r="Z19" i="18"/>
  <c r="Z20" i="18"/>
  <c r="Z19" i="12"/>
  <c r="Z20" i="12"/>
  <c r="Z19" i="10"/>
  <c r="Z20" i="10"/>
  <c r="Z19" i="9"/>
  <c r="Z20" i="9"/>
  <c r="Z19" i="8"/>
  <c r="Z20" i="8"/>
  <c r="Z19" i="7"/>
  <c r="Z20" i="7"/>
  <c r="Z19" i="6"/>
  <c r="Z20" i="6"/>
  <c r="Z19" i="5"/>
  <c r="Z20" i="5"/>
  <c r="Z19" i="4"/>
  <c r="Z20" i="4"/>
  <c r="Z19" i="2"/>
  <c r="Z20" i="2"/>
  <c r="Z19" i="3"/>
  <c r="Z20" i="3"/>
  <c r="Z19" i="11"/>
  <c r="Z20" i="11"/>
  <c r="Z5" i="18"/>
  <c r="AA6" i="18"/>
  <c r="AA7" i="18"/>
  <c r="AA28" i="18"/>
  <c r="AA28" i="16"/>
  <c r="AA6" i="16"/>
  <c r="AA7" i="16"/>
  <c r="Z5" i="16"/>
  <c r="Z5" i="15"/>
  <c r="AA28" i="15"/>
  <c r="AA7" i="15"/>
  <c r="AA6" i="15"/>
  <c r="AA28" i="14"/>
  <c r="AA6" i="14"/>
  <c r="AA7" i="14"/>
  <c r="Z5" i="14"/>
  <c r="AA28" i="13"/>
  <c r="AA6" i="13"/>
  <c r="AA7" i="13"/>
  <c r="Z5" i="13"/>
  <c r="AA28" i="12"/>
  <c r="AA6" i="12"/>
  <c r="AA7" i="12"/>
  <c r="Z5" i="12"/>
  <c r="AA28" i="11"/>
  <c r="AA6" i="11"/>
  <c r="AA7" i="11"/>
  <c r="Z5" i="11"/>
  <c r="AA28" i="10"/>
  <c r="AA6" i="10"/>
  <c r="AA7" i="10"/>
  <c r="Z5" i="10"/>
  <c r="AA28" i="9"/>
  <c r="AA6" i="9"/>
  <c r="AA7" i="9"/>
  <c r="Z5" i="9"/>
  <c r="AA28" i="8"/>
  <c r="AA6" i="8"/>
  <c r="AA7" i="8"/>
  <c r="Z5" i="8"/>
  <c r="AA28" i="7"/>
  <c r="AA6" i="7"/>
  <c r="AA7" i="7"/>
  <c r="Z5" i="7"/>
  <c r="AA28" i="6"/>
  <c r="AA6" i="6"/>
  <c r="AA7" i="6"/>
  <c r="Z5" i="6"/>
  <c r="AA28" i="5"/>
  <c r="AA6" i="5"/>
  <c r="AA7" i="5"/>
  <c r="Z5" i="5"/>
  <c r="AA28" i="4"/>
  <c r="AA6" i="4"/>
  <c r="AA7" i="4"/>
  <c r="Z5" i="4"/>
  <c r="AA28" i="2"/>
  <c r="AA6" i="2"/>
  <c r="AA7" i="2"/>
  <c r="Z5" i="2"/>
  <c r="AA28" i="3"/>
  <c r="AA6" i="3"/>
  <c r="AA7" i="3"/>
  <c r="Z5" i="3"/>
  <c r="Q24" i="1" l="1"/>
  <c r="V24" i="1"/>
  <c r="W24" i="1"/>
  <c r="W26" i="1" s="1"/>
  <c r="W29" i="1" s="1"/>
  <c r="O24" i="1"/>
  <c r="O26" i="1" s="1"/>
  <c r="O29" i="1" s="1"/>
  <c r="R24" i="1"/>
  <c r="R26" i="1" s="1"/>
  <c r="P24" i="1"/>
  <c r="P26" i="1" s="1"/>
  <c r="W8" i="1"/>
  <c r="O8" i="1"/>
  <c r="Q8" i="1"/>
  <c r="S8" i="1"/>
  <c r="U8" i="1"/>
  <c r="U36" i="1" s="1"/>
  <c r="C36" i="16"/>
  <c r="AA24" i="3"/>
  <c r="AA24" i="10"/>
  <c r="Z24" i="3"/>
  <c r="Z24" i="16"/>
  <c r="AA24" i="16"/>
  <c r="AA15" i="5"/>
  <c r="AA15" i="2"/>
  <c r="AA15" i="11"/>
  <c r="Q26" i="1"/>
  <c r="Q29" i="1" s="1"/>
  <c r="V26" i="1"/>
  <c r="N26" i="1"/>
  <c r="S26" i="1"/>
  <c r="S29" i="1" s="1"/>
  <c r="C26" i="3"/>
  <c r="C29" i="3" s="1"/>
  <c r="AA15" i="14"/>
  <c r="Z24" i="11"/>
  <c r="Z24" i="2"/>
  <c r="Z24" i="4"/>
  <c r="Z24" i="5"/>
  <c r="Z24" i="6"/>
  <c r="Z24" i="7"/>
  <c r="Z24" i="8"/>
  <c r="Z24" i="9"/>
  <c r="Z24" i="10"/>
  <c r="Z24" i="12"/>
  <c r="Z24" i="18"/>
  <c r="Z24" i="13"/>
  <c r="Z24" i="14"/>
  <c r="AA24" i="14"/>
  <c r="AA24" i="9"/>
  <c r="AA15" i="6"/>
  <c r="AA15" i="10"/>
  <c r="AA24" i="2"/>
  <c r="AA24" i="5"/>
  <c r="AA24" i="6"/>
  <c r="AA24" i="7"/>
  <c r="AA24" i="11"/>
  <c r="AA24" i="15"/>
  <c r="AA26" i="15" s="1"/>
  <c r="AA29" i="15" s="1"/>
  <c r="AA24" i="4"/>
  <c r="AA24" i="8"/>
  <c r="AA24" i="12"/>
  <c r="AA24" i="18"/>
  <c r="AA24" i="13"/>
  <c r="AA15" i="3"/>
  <c r="U26" i="1"/>
  <c r="U29" i="1" s="1"/>
  <c r="Z15" i="16"/>
  <c r="Z15" i="4"/>
  <c r="Z15" i="8"/>
  <c r="Z15" i="12"/>
  <c r="AA15" i="4"/>
  <c r="AA15" i="7"/>
  <c r="AA15" i="8"/>
  <c r="Z15" i="2"/>
  <c r="Z15" i="7"/>
  <c r="Z15" i="11"/>
  <c r="AA15" i="9"/>
  <c r="AA15" i="12"/>
  <c r="Z15" i="3"/>
  <c r="Z15" i="6"/>
  <c r="Z15" i="10"/>
  <c r="Z15" i="13"/>
  <c r="AA15" i="18"/>
  <c r="Z15" i="14"/>
  <c r="Z15" i="5"/>
  <c r="Z15" i="9"/>
  <c r="Z15" i="18"/>
  <c r="AA15" i="16"/>
  <c r="AA15" i="13"/>
  <c r="AA21" i="1"/>
  <c r="Z21" i="1"/>
  <c r="AA8" i="5"/>
  <c r="AA8" i="7"/>
  <c r="AA8" i="9"/>
  <c r="AA8" i="2"/>
  <c r="AA8" i="12"/>
  <c r="AA8" i="10"/>
  <c r="AA8" i="15"/>
  <c r="AA6" i="1"/>
  <c r="AA28" i="1"/>
  <c r="AA20" i="1"/>
  <c r="AA19" i="1"/>
  <c r="AA7" i="1"/>
  <c r="Z19" i="1"/>
  <c r="Z20" i="1"/>
  <c r="Z5" i="1"/>
  <c r="AA8" i="14"/>
  <c r="AA11" i="1"/>
  <c r="AA8" i="18"/>
  <c r="AA8" i="16"/>
  <c r="AA8" i="3"/>
  <c r="AA8" i="13"/>
  <c r="AA8" i="6"/>
  <c r="AA8" i="4"/>
  <c r="AA8" i="8"/>
  <c r="AA8" i="11"/>
  <c r="Z11" i="1"/>
  <c r="AA24" i="1" l="1"/>
  <c r="Z24" i="1"/>
  <c r="AA36" i="3"/>
  <c r="AA36" i="11"/>
  <c r="AA36" i="13"/>
  <c r="AA36" i="14"/>
  <c r="AA36" i="15"/>
  <c r="Q36" i="1"/>
  <c r="AA36" i="18"/>
  <c r="AA36" i="16"/>
  <c r="W36" i="1"/>
  <c r="S36" i="1"/>
  <c r="AA36" i="2"/>
  <c r="AA36" i="4"/>
  <c r="AA36" i="5"/>
  <c r="AA36" i="6"/>
  <c r="AA36" i="7"/>
  <c r="AA36" i="8"/>
  <c r="AA36" i="9"/>
  <c r="AA36" i="10"/>
  <c r="O36" i="1"/>
  <c r="AA36" i="12"/>
  <c r="AA26" i="5"/>
  <c r="AA29" i="5" s="1"/>
  <c r="AA26" i="11"/>
  <c r="AA29" i="11" s="1"/>
  <c r="AA26" i="2"/>
  <c r="AA29" i="2" s="1"/>
  <c r="Z26" i="18"/>
  <c r="Z26" i="10"/>
  <c r="Z26" i="12"/>
  <c r="Z26" i="13"/>
  <c r="Z26" i="2"/>
  <c r="Z26" i="5"/>
  <c r="Z26" i="9"/>
  <c r="Z26" i="14"/>
  <c r="Z26" i="6"/>
  <c r="Z26" i="11"/>
  <c r="Z26" i="7"/>
  <c r="Z26" i="4"/>
  <c r="Z26" i="8"/>
  <c r="AA26" i="13"/>
  <c r="AA29" i="13" s="1"/>
  <c r="AA26" i="9"/>
  <c r="AA29" i="9" s="1"/>
  <c r="AA26" i="8"/>
  <c r="AA29" i="8" s="1"/>
  <c r="AA26" i="12"/>
  <c r="AA29" i="12" s="1"/>
  <c r="AA26" i="18"/>
  <c r="AA29" i="18" s="1"/>
  <c r="AA26" i="4"/>
  <c r="AA29" i="4" s="1"/>
  <c r="AA26" i="6"/>
  <c r="AA29" i="6" s="1"/>
  <c r="AA26" i="14"/>
  <c r="AA29" i="14" s="1"/>
  <c r="Z26" i="3"/>
  <c r="Z26" i="16"/>
  <c r="AA26" i="16"/>
  <c r="AA29" i="16" s="1"/>
  <c r="AA26" i="7"/>
  <c r="AA29" i="7" s="1"/>
  <c r="AA26" i="3"/>
  <c r="AA29" i="3" s="1"/>
  <c r="AA26" i="10"/>
  <c r="AA29" i="10" s="1"/>
  <c r="AA15" i="1"/>
  <c r="Z15" i="1"/>
  <c r="AA8" i="1"/>
  <c r="AA36" i="1" l="1"/>
  <c r="AA26" i="1"/>
  <c r="AA29" i="1" s="1"/>
  <c r="Z26" i="1"/>
</calcChain>
</file>

<file path=xl/sharedStrings.xml><?xml version="1.0" encoding="utf-8"?>
<sst xmlns="http://schemas.openxmlformats.org/spreadsheetml/2006/main" count="1222" uniqueCount="95">
  <si>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</si>
  <si>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</si>
  <si>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</si>
  <si>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</si>
  <si>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</si>
  <si>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</si>
  <si>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</si>
  <si>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</si>
  <si>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</si>
  <si>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</si>
  <si>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</si>
  <si>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</si>
  <si>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YTD Total</t>
  </si>
  <si>
    <t>#</t>
  </si>
  <si>
    <t>$</t>
  </si>
  <si>
    <t>Department of Corrections</t>
  </si>
  <si>
    <t>Department of Law</t>
  </si>
  <si>
    <t>Department of Administration</t>
  </si>
  <si>
    <t>Department Health and Social Services</t>
  </si>
  <si>
    <t>Office of the Governor</t>
  </si>
  <si>
    <t>Department of Revenue</t>
  </si>
  <si>
    <t>Department of Education &amp; Early Development</t>
  </si>
  <si>
    <t>Department of Labor &amp; Workforce Development</t>
  </si>
  <si>
    <t>Department of Military &amp; Veterans Affairs</t>
  </si>
  <si>
    <t>Department of Natural Resources</t>
  </si>
  <si>
    <t>Department of Fish and Game</t>
  </si>
  <si>
    <t>Department of Public Safety</t>
  </si>
  <si>
    <t>Department of Environmental Conservation</t>
  </si>
  <si>
    <t>Department of Transportation &amp; Public Facilities</t>
  </si>
  <si>
    <t xml:space="preserve"> </t>
  </si>
  <si>
    <t>Total Fees Paid</t>
  </si>
  <si>
    <t>This represents the air contract percent, which varies per carrier.</t>
  </si>
  <si>
    <t xml:space="preserve">This represents only the preferred vendors on the ITB list.  </t>
  </si>
  <si>
    <t xml:space="preserve">HC – HOTEL CONTRACT </t>
  </si>
  <si>
    <t xml:space="preserve">CC – RENTAL CAR CONTRACT </t>
  </si>
  <si>
    <t>G – Group or Meeting Fare</t>
  </si>
  <si>
    <t>1 – E-CERT OR VOUCHER USED</t>
  </si>
  <si>
    <t>M – EZBIZ Mileage</t>
  </si>
  <si>
    <t>XF - Used a Ticket on File</t>
  </si>
  <si>
    <t>XN – Name Change for Ticket on File</t>
  </si>
  <si>
    <t xml:space="preserve">ACRONYMNS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</si>
  <si>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GDS</t>
    </r>
    <r>
      <rPr>
        <sz val="11"/>
        <rFont val="Arial"/>
        <family val="2"/>
      </rPr>
      <t xml:space="preserve"> – Global Distribution System – the worldwide-computerized reservation network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</si>
  <si>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Preferred rural carrier tickets with ITB contract fares – the ITB fare paid compared
      to the lowest refundable fare on the carrier rate sheet.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</si>
  <si>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Alaska (AS) and Delta (DL) contract fares - the contract fare paid compared to the 
      same fare class without the discount.  </t>
    </r>
  </si>
  <si>
    <t>Tickets purchased with a group or meeting discount – the discount fare paid compared to
the same fare class (refundable or nonrefundable) without the discount.</t>
  </si>
  <si>
    <t>Tickets booked using an e-certificate or voucher – compares the fare paid to the same fare
class less the certificate or voucher value.</t>
  </si>
  <si>
    <t>Mileage tickets booked in the state’s EZBIZ account - compares the cost of the mileage ticket
to the lowest fare available for the same itinerary to show what the cost would have been if miles were not used.</t>
  </si>
  <si>
    <t>Unused tickets exchanged in the same traveler name - compares the unused value of the 
old ticket to the new ticket price.</t>
  </si>
  <si>
    <t>Unused tickets exchanged in a different traveler name - compares the unused value of the 
old ticket to the new ticket price.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</si>
  <si>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ITB</t>
    </r>
    <r>
      <rPr>
        <sz val="11"/>
        <rFont val="Arial"/>
        <family val="2"/>
      </rPr>
      <t xml:space="preserve"> – Invitation to Bid - A formal request to perspective vendors soliciting price 
      quotations or bids; contains, or incorporates by reference, the specifications or 
      scope of work and all contractual terms and conditions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</si>
  <si>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PNR</t>
    </r>
    <r>
      <rPr>
        <sz val="11"/>
        <rFont val="Arial"/>
        <family val="2"/>
      </rPr>
      <t xml:space="preserve"> – Passenger Name Record – record of a traveler’s itinerary, travel data, and 
      trip history</t>
    </r>
  </si>
  <si>
    <t>Contract Savings - Other</t>
  </si>
  <si>
    <t>Contract Savings - Air</t>
  </si>
  <si>
    <t>Total Air Spend</t>
  </si>
  <si>
    <t xml:space="preserve">   Reported Air Savings / Total Air Spend</t>
  </si>
  <si>
    <t>CONTRACT SAVINGS - Air</t>
  </si>
  <si>
    <t xml:space="preserve">9 – AIR Contract (AS, DL &amp; 7H) </t>
  </si>
  <si>
    <t>B – RURAL CARRIER CONTRACTS (PREFERRED NON-GDS)</t>
  </si>
  <si>
    <t>MANAGED SAVINGS - AIR</t>
  </si>
  <si>
    <t>VOIDS and WAIVER FAVORS</t>
  </si>
  <si>
    <t>CONTRACT SAVING - OTHER</t>
  </si>
  <si>
    <t xml:space="preserve">  Voids and Waiver Favors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</si>
  <si>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RAVN (7H) contract fares - the contract fare paid compared to the lowest refundable fare.   </t>
    </r>
  </si>
  <si>
    <t>COST REPORT CODES</t>
  </si>
  <si>
    <t>Cars booked using a car contract (Budget or WSCA/NASPO) – the booked contract rate compared to the same car type without the discount.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</si>
  <si>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WSCA/NASPO</t>
    </r>
    <r>
      <rPr>
        <sz val="11"/>
        <rFont val="Arial"/>
        <family val="2"/>
      </rPr>
      <t>– Western States Contracting Alliance – provides a means by which 
      participating states can join together in cooperative multi-state contracting</t>
    </r>
  </si>
  <si>
    <t>E-Travel Cost and Savings Report - FY 2016</t>
  </si>
  <si>
    <t xml:space="preserve"> Corporate Travel Management</t>
  </si>
  <si>
    <t xml:space="preserve">    State</t>
  </si>
  <si>
    <t xml:space="preserve">   Alaska Airlines Contract Savings</t>
  </si>
  <si>
    <t xml:space="preserve">   Delta Contract Savings</t>
  </si>
  <si>
    <t xml:space="preserve">   RAVN Contract Savings</t>
  </si>
  <si>
    <t xml:space="preserve">   Rural Carrier Contracts</t>
  </si>
  <si>
    <t>Savings Calculated from Negotiated Air Contracts</t>
  </si>
  <si>
    <t>Managed Travel Savings</t>
  </si>
  <si>
    <t xml:space="preserve">  Group / Meeting Fares</t>
  </si>
  <si>
    <t xml:space="preserve">  E-Certificate or Voucher Used</t>
  </si>
  <si>
    <t xml:space="preserve">  EZBIZ Mileage Tickets</t>
  </si>
  <si>
    <t xml:space="preserve">  Exchanged Unused Ticket on File</t>
  </si>
  <si>
    <t xml:space="preserve">  Name Change for Ticket on File</t>
  </si>
  <si>
    <t>Savings Calculated from Managed Travel</t>
  </si>
  <si>
    <t>Total Calculated Savings Reported by CTM  (Note 2)</t>
  </si>
  <si>
    <t xml:space="preserve">  Hotel (Preferred and NASPO)</t>
  </si>
  <si>
    <t xml:space="preserve">  Rental Car Contracts (In-State Budget and NASPO)</t>
  </si>
  <si>
    <t>Savings Calculated from Other Contracts</t>
  </si>
  <si>
    <t>Net Calculated Benefit or (Cost) from E-Travel Use (Note 1)</t>
  </si>
  <si>
    <r>
      <rPr>
        <b/>
        <sz val="9"/>
        <rFont val="Arial"/>
        <family val="2"/>
      </rPr>
      <t>Note 1:</t>
    </r>
    <r>
      <rPr>
        <sz val="9"/>
        <rFont val="Arial"/>
        <family val="2"/>
      </rPr>
      <t xml:space="preserve"> The Calculated Savings Reported by CTM plus Savings from Other Contracts less Total Fees Paid</t>
    </r>
  </si>
  <si>
    <r>
      <rPr>
        <b/>
        <sz val="9"/>
        <rFont val="Arial"/>
        <family val="2"/>
      </rPr>
      <t>Note 2:</t>
    </r>
    <r>
      <rPr>
        <sz val="9"/>
        <rFont val="Arial"/>
        <family val="2"/>
      </rPr>
      <t xml:space="preserve"> Calculated Negotiated Air savings plus Calculated Managed Travel Savings</t>
    </r>
  </si>
  <si>
    <t>Calculated Savings: E-Travel FY16</t>
  </si>
  <si>
    <t>E-Travel Fees:</t>
  </si>
  <si>
    <t>Department of Education - ACPE</t>
  </si>
  <si>
    <t>Department of Commerce, Community &amp; Economic Dvl</t>
  </si>
  <si>
    <t xml:space="preserve">    Number of Fees</t>
  </si>
  <si>
    <t>Hotels booked using a hotel contract discount (Preferred or WSCA/NASPO) – the booked rate compared to the lowest published rate for the same room type.</t>
  </si>
  <si>
    <t>Non-refundable tickets that CTM was able to refund by negotiating with the airline.   
No-Show room charge that CTM was able to have refunded by the vendor.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</si>
</sst>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0"/>
      <color rgb="FFFF000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46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ill="1" applyBorder="1"/>
    <xf numFmtId="3" fontId="0" fillId="0" borderId="2" xfId="0" applyNumberFormat="1" applyFill="1" applyBorder="1"/>
    <xf numFmtId="3" fontId="0" fillId="0" borderId="0" xfId="0" applyNumberFormat="1" applyFill="1" applyAlignment="1">
      <alignment horizontal="center"/>
    </xf>
    <xf numFmtId="0" fontId="0" fillId="0" borderId="0" xfId="0" applyFill="1"/>
    <xf numFmtId="3" fontId="2" fillId="0" borderId="0" xfId="0" applyNumberFormat="1" applyFont="1" applyFill="1"/>
    <xf numFmtId="0" fontId="3" fillId="0" borderId="0" xfId="0" applyFont="1" applyFill="1"/>
    <xf numFmtId="3" fontId="2" fillId="0" borderId="0" xfId="0" applyNumberFormat="1" applyFont="1" applyFill="1" applyBorder="1"/>
    <xf numFmtId="0" fontId="1" fillId="0" borderId="0" xfId="0" applyFont="1" applyFill="1"/>
    <xf numFmtId="0" fontId="6" fillId="0" borderId="0" xfId="0" applyFont="1"/>
    <xf numFmtId="0" fontId="5" fillId="0" borderId="0" xfId="0" applyFont="1" applyFill="1"/>
    <xf numFmtId="0" fontId="1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2" xfId="0" applyNumberFormat="1" applyFill="1" applyBorder="1"/>
    <xf numFmtId="3" fontId="5" fillId="2" borderId="4" xfId="0" applyNumberFormat="1" applyFont="1" applyFill="1" applyBorder="1"/>
    <xf numFmtId="6" fontId="5" fillId="2" borderId="4" xfId="0" applyNumberFormat="1" applyFont="1" applyFill="1" applyBorder="1"/>
    <xf numFmtId="3" fontId="5" fillId="2" borderId="0" xfId="0" applyNumberFormat="1" applyFont="1" applyFill="1" applyBorder="1"/>
    <xf numFmtId="6" fontId="5" fillId="2" borderId="0" xfId="0" applyNumberFormat="1" applyFont="1" applyFill="1" applyBorder="1"/>
    <xf numFmtId="3" fontId="5" fillId="0" borderId="0" xfId="0" applyNumberFormat="1" applyFont="1" applyFill="1"/>
    <xf numFmtId="3" fontId="5" fillId="0" borderId="0" xfId="0" applyNumberFormat="1" applyFont="1"/>
    <xf numFmtId="3" fontId="5" fillId="0" borderId="4" xfId="0" applyNumberFormat="1" applyFont="1" applyFill="1" applyBorder="1"/>
    <xf numFmtId="0" fontId="5" fillId="0" borderId="0" xfId="0" applyFont="1" applyBorder="1"/>
    <xf numFmtId="6" fontId="5" fillId="0" borderId="0" xfId="0" applyNumberFormat="1" applyFont="1" applyFill="1" applyBorder="1"/>
    <xf numFmtId="0" fontId="1" fillId="0" borderId="0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9" fillId="0" borderId="0" xfId="0" applyFont="1" applyAlignment="1">
      <alignment horizontal="left" indent="2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wrapText="1" indent="4"/>
    </xf>
    <xf numFmtId="38" fontId="5" fillId="2" borderId="0" xfId="0" applyNumberFormat="1" applyFont="1" applyFill="1" applyBorder="1"/>
    <xf numFmtId="3" fontId="0" fillId="0" borderId="0" xfId="0" applyNumberFormat="1" applyBorder="1"/>
    <xf numFmtId="6" fontId="0" fillId="0" borderId="0" xfId="0" applyNumberFormat="1"/>
    <xf numFmtId="38" fontId="0" fillId="2" borderId="0" xfId="0" applyNumberFormat="1" applyFill="1" applyBorder="1"/>
    <xf numFmtId="6" fontId="5" fillId="0" borderId="4" xfId="0" applyNumberFormat="1" applyFont="1" applyFill="1" applyBorder="1"/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3" fontId="5" fillId="2" borderId="0" xfId="0" applyNumberFormat="1" applyFont="1" applyFill="1"/>
    <xf numFmtId="6" fontId="5" fillId="2" borderId="0" xfId="0" applyNumberFormat="1" applyFont="1" applyFill="1"/>
    <xf numFmtId="3" fontId="5" fillId="2" borderId="1" xfId="0" applyNumberFormat="1" applyFont="1" applyFill="1" applyBorder="1"/>
    <xf numFmtId="6" fontId="0" fillId="0" borderId="0" xfId="0" applyNumberFormat="1" applyFill="1"/>
    <xf numFmtId="38" fontId="0" fillId="0" borderId="0" xfId="0" applyNumberFormat="1" applyFill="1" applyAlignment="1"/>
    <xf numFmtId="40" fontId="0" fillId="0" borderId="0" xfId="0" applyNumberFormat="1" applyFill="1"/>
    <xf numFmtId="3" fontId="0" fillId="3" borderId="0" xfId="0" applyNumberFormat="1" applyFill="1"/>
    <xf numFmtId="3" fontId="0" fillId="3" borderId="2" xfId="0" applyNumberFormat="1" applyFill="1" applyBorder="1"/>
    <xf numFmtId="3" fontId="0" fillId="3" borderId="0" xfId="0" applyNumberFormat="1" applyFill="1" applyBorder="1"/>
    <xf numFmtId="38" fontId="0" fillId="3" borderId="0" xfId="0" applyNumberFormat="1" applyFill="1" applyBorder="1"/>
    <xf numFmtId="3" fontId="1" fillId="3" borderId="0" xfId="0" applyNumberFormat="1" applyFont="1" applyFill="1" applyBorder="1"/>
    <xf numFmtId="38" fontId="0" fillId="0" borderId="0" xfId="2" applyNumberFormat="1" applyFont="1" applyFill="1" applyAlignment="1"/>
    <xf numFmtId="3" fontId="1" fillId="3" borderId="0" xfId="0" applyNumberFormat="1" applyFont="1" applyFill="1"/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Border="1"/>
    <xf numFmtId="3" fontId="5" fillId="2" borderId="0" xfId="0" applyNumberFormat="1" applyFont="1" applyFill="1" applyAlignment="1"/>
    <xf numFmtId="38" fontId="5" fillId="2" borderId="0" xfId="0" applyNumberFormat="1" applyFont="1" applyFill="1" applyAlignment="1"/>
    <xf numFmtId="3" fontId="1" fillId="0" borderId="0" xfId="0" applyNumberFormat="1" applyFont="1" applyFill="1" applyAlignment="1"/>
    <xf numFmtId="3" fontId="0" fillId="2" borderId="0" xfId="0" applyNumberFormat="1" applyFill="1" applyBorder="1" applyAlignment="1">
      <alignment horizontal="center"/>
    </xf>
    <xf numFmtId="8" fontId="0" fillId="0" borderId="0" xfId="0" applyNumberFormat="1"/>
    <xf numFmtId="0" fontId="1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Fill="1" applyAlignment="1">
      <alignment wrapText="1"/>
    </xf>
    <xf numFmtId="0" fontId="7" fillId="0" borderId="0" xfId="0" applyFont="1" applyFill="1" applyBorder="1" applyAlignment="1"/>
    <xf numFmtId="0" fontId="3" fillId="0" borderId="0" xfId="0" applyFont="1" applyFill="1" applyBorder="1"/>
    <xf numFmtId="6" fontId="5" fillId="2" borderId="3" xfId="0" applyNumberFormat="1" applyFont="1" applyFill="1" applyBorder="1"/>
    <xf numFmtId="3" fontId="1" fillId="0" borderId="0" xfId="0" applyNumberFormat="1" applyFont="1" applyFill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"/>
    </xf>
    <xf numFmtId="3" fontId="1" fillId="0" borderId="1" xfId="0" applyNumberFormat="1" applyFont="1" applyFill="1" applyBorder="1"/>
    <xf numFmtId="3" fontId="1" fillId="0" borderId="4" xfId="0" applyNumberFormat="1" applyFont="1" applyFill="1" applyBorder="1"/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Fill="1" applyBorder="1"/>
    <xf numFmtId="3" fontId="17" fillId="0" borderId="0" xfId="0" applyNumberFormat="1" applyFont="1" applyFill="1"/>
    <xf numFmtId="3" fontId="0" fillId="3" borderId="0" xfId="0" applyNumberFormat="1" applyFill="1" applyBorder="1" applyAlignment="1">
      <alignment horizontal="center"/>
    </xf>
    <xf numFmtId="3" fontId="1" fillId="3" borderId="2" xfId="0" applyNumberFormat="1" applyFont="1" applyFill="1" applyBorder="1"/>
    <xf numFmtId="3" fontId="5" fillId="3" borderId="0" xfId="0" applyNumberFormat="1" applyFont="1" applyFill="1"/>
    <xf numFmtId="6" fontId="5" fillId="3" borderId="0" xfId="0" applyNumberFormat="1" applyFont="1" applyFill="1"/>
    <xf numFmtId="3" fontId="5" fillId="3" borderId="4" xfId="0" applyNumberFormat="1" applyFont="1" applyFill="1" applyBorder="1"/>
    <xf numFmtId="6" fontId="5" fillId="3" borderId="4" xfId="0" applyNumberFormat="1" applyFont="1" applyFill="1" applyBorder="1"/>
    <xf numFmtId="3" fontId="0" fillId="0" borderId="0" xfId="0" applyNumberFormat="1" applyFill="1" applyBorder="1" applyAlignment="1">
      <alignment horizontal="center"/>
    </xf>
    <xf numFmtId="3" fontId="1" fillId="0" borderId="2" xfId="0" applyNumberFormat="1" applyFont="1" applyFill="1" applyBorder="1"/>
    <xf numFmtId="6" fontId="5" fillId="0" borderId="0" xfId="0" applyNumberFormat="1" applyFont="1" applyFill="1"/>
    <xf numFmtId="38" fontId="0" fillId="0" borderId="0" xfId="0" applyNumberFormat="1" applyFill="1" applyBorder="1"/>
    <xf numFmtId="3" fontId="12" fillId="0" borderId="0" xfId="0" applyNumberFormat="1" applyFont="1" applyFill="1" applyBorder="1"/>
    <xf numFmtId="3" fontId="5" fillId="3" borderId="0" xfId="0" applyNumberFormat="1" applyFont="1" applyFill="1" applyBorder="1"/>
    <xf numFmtId="6" fontId="5" fillId="3" borderId="0" xfId="0" applyNumberFormat="1" applyFont="1" applyFill="1" applyBorder="1"/>
    <xf numFmtId="3" fontId="5" fillId="2" borderId="3" xfId="0" applyNumberFormat="1" applyFont="1" applyFill="1" applyBorder="1"/>
    <xf numFmtId="3" fontId="14" fillId="3" borderId="0" xfId="0" applyNumberFormat="1" applyFont="1" applyFill="1" applyBorder="1"/>
    <xf numFmtId="6" fontId="14" fillId="3" borderId="0" xfId="0" applyNumberFormat="1" applyFont="1" applyFill="1" applyBorder="1"/>
    <xf numFmtId="3" fontId="5" fillId="3" borderId="3" xfId="0" applyNumberFormat="1" applyFont="1" applyFill="1" applyBorder="1"/>
    <xf numFmtId="6" fontId="5" fillId="3" borderId="3" xfId="0" applyNumberFormat="1" applyFont="1" applyFill="1" applyBorder="1"/>
    <xf numFmtId="3" fontId="5" fillId="0" borderId="3" xfId="0" applyNumberFormat="1" applyFont="1" applyFill="1" applyBorder="1"/>
    <xf numFmtId="6" fontId="5" fillId="0" borderId="3" xfId="0" applyNumberFormat="1" applyFont="1" applyFill="1" applyBorder="1"/>
    <xf numFmtId="9" fontId="5" fillId="3" borderId="0" xfId="1" applyFont="1" applyFill="1" applyBorder="1"/>
    <xf numFmtId="9" fontId="5" fillId="0" borderId="0" xfId="1" applyFont="1" applyFill="1" applyBorder="1"/>
    <xf numFmtId="9" fontId="5" fillId="2" borderId="0" xfId="1" applyFont="1" applyFill="1" applyBorder="1"/>
    <xf numFmtId="9" fontId="0" fillId="3" borderId="0" xfId="1" applyFont="1" applyFill="1" applyBorder="1"/>
    <xf numFmtId="9" fontId="0" fillId="0" borderId="0" xfId="1" applyFont="1" applyFill="1" applyBorder="1"/>
    <xf numFmtId="9" fontId="0" fillId="2" borderId="0" xfId="1" applyFont="1" applyFill="1" applyBorder="1"/>
    <xf numFmtId="9" fontId="1" fillId="0" borderId="0" xfId="1" applyFill="1" applyBorder="1"/>
    <xf numFmtId="9" fontId="1" fillId="3" borderId="0" xfId="1" applyFill="1" applyBorder="1"/>
    <xf numFmtId="9" fontId="1" fillId="2" borderId="0" xfId="1" applyFill="1" applyBorder="1"/>
    <xf numFmtId="3" fontId="1" fillId="0" borderId="3" xfId="0" applyNumberFormat="1" applyFont="1" applyFill="1" applyBorder="1"/>
    <xf numFmtId="6" fontId="0" fillId="0" borderId="0" xfId="0" applyNumberFormat="1" applyFill="1" applyBorder="1"/>
    <xf numFmtId="0" fontId="0" fillId="0" borderId="0" xfId="0" applyFill="1" applyBorder="1" applyAlignment="1">
      <alignment wrapText="1"/>
    </xf>
    <xf numFmtId="3" fontId="1" fillId="3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1" fillId="3" borderId="1" xfId="0" applyNumberFormat="1" applyFont="1" applyFill="1" applyBorder="1"/>
    <xf numFmtId="3" fontId="1" fillId="3" borderId="3" xfId="0" applyNumberFormat="1" applyFont="1" applyFill="1" applyBorder="1"/>
    <xf numFmtId="0" fontId="1" fillId="3" borderId="0" xfId="0" applyFont="1" applyFill="1" applyBorder="1"/>
    <xf numFmtId="0" fontId="0" fillId="3" borderId="0" xfId="0" applyFill="1" applyBorder="1"/>
    <xf numFmtId="3" fontId="1" fillId="3" borderId="4" xfId="0" applyNumberFormat="1" applyFont="1" applyFill="1" applyBorder="1"/>
    <xf numFmtId="38" fontId="1" fillId="3" borderId="0" xfId="0" applyNumberFormat="1" applyFont="1" applyFill="1" applyBorder="1" applyAlignment="1">
      <alignment horizontal="right"/>
    </xf>
    <xf numFmtId="0" fontId="1" fillId="3" borderId="0" xfId="0" applyFont="1" applyFill="1"/>
    <xf numFmtId="0" fontId="0" fillId="3" borderId="0" xfId="0" applyFill="1"/>
    <xf numFmtId="3" fontId="1" fillId="3" borderId="0" xfId="0" applyNumberFormat="1" applyFont="1" applyFill="1" applyAlignment="1"/>
    <xf numFmtId="38" fontId="0" fillId="3" borderId="0" xfId="0" applyNumberFormat="1" applyFill="1" applyAlignment="1"/>
    <xf numFmtId="38" fontId="1" fillId="3" borderId="0" xfId="0" applyNumberFormat="1" applyFont="1" applyFill="1" applyBorder="1"/>
    <xf numFmtId="38" fontId="0" fillId="3" borderId="0" xfId="2" applyNumberFormat="1" applyFont="1" applyFill="1" applyAlignment="1"/>
    <xf numFmtId="3" fontId="1" fillId="3" borderId="0" xfId="0" applyNumberFormat="1" applyFont="1" applyFill="1" applyBorder="1" applyAlignment="1">
      <alignment horizontal="center"/>
    </xf>
    <xf numFmtId="40" fontId="2" fillId="2" borderId="0" xfId="0" applyNumberFormat="1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vertical="center" wrapText="1"/>
    </xf>
    <xf numFmtId="6" fontId="5" fillId="2" borderId="0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 wrapText="1"/>
    </xf>
    <xf numFmtId="8" fontId="0" fillId="0" borderId="0" xfId="0" applyNumberFormat="1" applyFill="1"/>
    <xf numFmtId="9" fontId="0" fillId="0" borderId="0" xfId="1" applyNumberFormat="1" applyFont="1" applyFill="1"/>
    <xf numFmtId="38" fontId="1" fillId="3" borderId="0" xfId="0" applyNumberFormat="1" applyFont="1" applyFill="1" applyAlignment="1"/>
    <xf numFmtId="0" fontId="9" fillId="0" borderId="0" xfId="0" applyFont="1" applyAlignment="1">
      <alignment horizontal="left" vertical="top" wrapText="1"/>
    </xf>
    <xf numFmtId="3" fontId="0" fillId="0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53"/>
  <sheetViews>
    <sheetView workbookViewId="0"/>
  </sheetViews>
  <sheetFormatPr defaultRowHeight="13.2" x14ac:dyDescent="0.25"/>
  <cols>
    <col min="1" max="1" width="92.5546875" customWidth="1"/>
  </cols>
  <sheetData>
    <row r="1" spans="1:1" ht="13.8" x14ac:dyDescent="0.25">
      <c r="A1" s="48" t="s">
        <v>63</v>
      </c>
    </row>
    <row r="2" spans="1:1" ht="13.8" x14ac:dyDescent="0.25">
      <c r="A2" s="15"/>
    </row>
    <row r="3" spans="1:1" ht="13.8" x14ac:dyDescent="0.25">
      <c r="A3" s="34" t="s">
        <v>55</v>
      </c>
    </row>
    <row r="4" spans="1:1" ht="13.8" x14ac:dyDescent="0.25">
      <c r="A4" s="35"/>
    </row>
    <row r="5" spans="1:1" ht="13.8" x14ac:dyDescent="0.25">
      <c r="A5" s="15" t="s">
        <v>56</v>
      </c>
    </row>
    <row r="6" spans="1:1" ht="13.8" x14ac:dyDescent="0.25">
      <c r="A6" s="35" t="s">
        <v>31</v>
      </c>
    </row>
    <row r="7" spans="1:1" ht="27.6" x14ac:dyDescent="0.25">
      <c r="A7" s="41" t="s">
        <v>43</v>
      </c>
    </row>
    <row r="8" spans="1:1" ht="13.8" x14ac:dyDescent="0.25">
      <c r="A8" s="36" t="s">
        <v>62</v>
      </c>
    </row>
    <row r="9" spans="1:1" ht="13.8" x14ac:dyDescent="0.25">
      <c r="A9" s="35"/>
    </row>
    <row r="10" spans="1:1" ht="13.8" x14ac:dyDescent="0.25">
      <c r="A10" s="15" t="s">
        <v>57</v>
      </c>
    </row>
    <row r="11" spans="1:1" ht="13.8" x14ac:dyDescent="0.25">
      <c r="A11" s="35" t="s">
        <v>32</v>
      </c>
    </row>
    <row r="12" spans="1:1" ht="27.6" x14ac:dyDescent="0.25">
      <c r="A12" s="41" t="s">
        <v>42</v>
      </c>
    </row>
    <row r="13" spans="1:1" ht="13.8" x14ac:dyDescent="0.25">
      <c r="A13" s="35"/>
    </row>
    <row r="14" spans="1:1" ht="13.8" x14ac:dyDescent="0.25">
      <c r="A14" s="35"/>
    </row>
    <row r="15" spans="1:1" ht="13.8" x14ac:dyDescent="0.25">
      <c r="A15" s="34" t="s">
        <v>58</v>
      </c>
    </row>
    <row r="16" spans="1:1" ht="13.8" x14ac:dyDescent="0.25">
      <c r="A16" s="35"/>
    </row>
    <row r="17" spans="1:1" ht="13.8" x14ac:dyDescent="0.25">
      <c r="A17" s="15" t="s">
        <v>35</v>
      </c>
    </row>
    <row r="18" spans="1:1" ht="27.6" x14ac:dyDescent="0.25">
      <c r="A18" s="40" t="s">
        <v>44</v>
      </c>
    </row>
    <row r="19" spans="1:1" ht="13.8" x14ac:dyDescent="0.25">
      <c r="A19" s="35"/>
    </row>
    <row r="20" spans="1:1" ht="13.8" x14ac:dyDescent="0.25">
      <c r="A20" s="15" t="s">
        <v>36</v>
      </c>
    </row>
    <row r="21" spans="1:1" ht="27.6" x14ac:dyDescent="0.25">
      <c r="A21" s="40" t="s">
        <v>45</v>
      </c>
    </row>
    <row r="22" spans="1:1" ht="13.8" x14ac:dyDescent="0.25">
      <c r="A22" s="35"/>
    </row>
    <row r="23" spans="1:1" ht="13.8" x14ac:dyDescent="0.25">
      <c r="A23" s="15" t="s">
        <v>37</v>
      </c>
    </row>
    <row r="24" spans="1:1" ht="41.4" x14ac:dyDescent="0.25">
      <c r="A24" s="40" t="s">
        <v>46</v>
      </c>
    </row>
    <row r="25" spans="1:1" ht="13.8" x14ac:dyDescent="0.25">
      <c r="A25" s="35"/>
    </row>
    <row r="26" spans="1:1" ht="13.8" x14ac:dyDescent="0.25">
      <c r="A26" s="15" t="s">
        <v>38</v>
      </c>
    </row>
    <row r="27" spans="1:1" ht="27.6" x14ac:dyDescent="0.25">
      <c r="A27" s="40" t="s">
        <v>47</v>
      </c>
    </row>
    <row r="28" spans="1:1" ht="13.8" x14ac:dyDescent="0.25">
      <c r="A28" s="35"/>
    </row>
    <row r="29" spans="1:1" ht="13.8" x14ac:dyDescent="0.25">
      <c r="A29" s="15" t="s">
        <v>39</v>
      </c>
    </row>
    <row r="30" spans="1:1" ht="27.6" x14ac:dyDescent="0.25">
      <c r="A30" s="40" t="s">
        <v>48</v>
      </c>
    </row>
    <row r="31" spans="1:1" ht="13.8" x14ac:dyDescent="0.25">
      <c r="A31" s="40"/>
    </row>
    <row r="32" spans="1:1" ht="13.8" x14ac:dyDescent="0.25">
      <c r="A32" s="39" t="s">
        <v>59</v>
      </c>
    </row>
    <row r="33" spans="1:1" ht="27.6" x14ac:dyDescent="0.25">
      <c r="A33" s="40" t="s">
        <v>94</v>
      </c>
    </row>
    <row r="34" spans="1:1" ht="13.8" x14ac:dyDescent="0.25">
      <c r="A34" s="40"/>
    </row>
    <row r="35" spans="1:1" ht="13.8" x14ac:dyDescent="0.25">
      <c r="A35" s="40"/>
    </row>
    <row r="36" spans="1:1" ht="13.8" x14ac:dyDescent="0.25">
      <c r="A36" s="47" t="s">
        <v>60</v>
      </c>
    </row>
    <row r="37" spans="1:1" ht="15.75" customHeight="1" x14ac:dyDescent="0.25">
      <c r="A37" s="39"/>
    </row>
    <row r="38" spans="1:1" ht="15.75" customHeight="1" x14ac:dyDescent="0.25">
      <c r="A38" s="15" t="s">
        <v>33</v>
      </c>
    </row>
    <row r="39" spans="1:1" ht="27.6" x14ac:dyDescent="0.25">
      <c r="A39" s="139" t="s">
        <v>93</v>
      </c>
    </row>
    <row r="40" spans="1:1" ht="15.75" customHeight="1" x14ac:dyDescent="0.25">
      <c r="A40" s="15"/>
    </row>
    <row r="41" spans="1:1" ht="15.75" customHeight="1" x14ac:dyDescent="0.25">
      <c r="A41" s="15" t="s">
        <v>34</v>
      </c>
    </row>
    <row r="42" spans="1:1" ht="29.25" customHeight="1" x14ac:dyDescent="0.25">
      <c r="A42" s="40" t="s">
        <v>64</v>
      </c>
    </row>
    <row r="43" spans="1:1" ht="15.75" customHeight="1" x14ac:dyDescent="0.25">
      <c r="A43" s="39"/>
    </row>
    <row r="44" spans="1:1" ht="13.8" x14ac:dyDescent="0.25">
      <c r="A44" s="35"/>
    </row>
    <row r="45" spans="1:1" ht="13.8" x14ac:dyDescent="0.25">
      <c r="A45" s="34" t="s">
        <v>40</v>
      </c>
    </row>
    <row r="46" spans="1:1" ht="13.8" x14ac:dyDescent="0.25">
      <c r="A46" s="15"/>
    </row>
    <row r="47" spans="1:1" ht="13.8" x14ac:dyDescent="0.25">
      <c r="A47" s="36" t="s">
        <v>41</v>
      </c>
    </row>
    <row r="48" spans="1:1" ht="13.8" x14ac:dyDescent="0.25">
      <c r="A48" s="38"/>
    </row>
    <row r="49" spans="1:1" ht="41.4" x14ac:dyDescent="0.25">
      <c r="A49" s="41" t="s">
        <v>49</v>
      </c>
    </row>
    <row r="50" spans="1:1" ht="13.8" x14ac:dyDescent="0.25">
      <c r="A50" s="37"/>
    </row>
    <row r="51" spans="1:1" ht="27.6" x14ac:dyDescent="0.25">
      <c r="A51" s="41" t="s">
        <v>65</v>
      </c>
    </row>
    <row r="52" spans="1:1" ht="13.8" x14ac:dyDescent="0.25">
      <c r="A52" s="37"/>
    </row>
    <row r="53" spans="1:1" ht="27.6" x14ac:dyDescent="0.25">
      <c r="A53" s="41" t="s">
        <v>50</v>
      </c>
    </row>
  </sheetData>
  <pageMargins left="0.7" right="0.7" top="0.75" bottom="0.75" header="0.3" footer="0.3"/>
  <pageSetup scale="71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39"/>
  <sheetViews>
    <sheetView zoomScaleNormal="100" workbookViewId="0">
      <pane xSplit="1" topLeftCell="B1" activePane="topRight" state="frozen"/>
      <selection pane="topRight"/>
    </sheetView>
  </sheetViews>
  <sheetFormatPr defaultRowHeight="13.2" x14ac:dyDescent="0.25"/>
  <cols>
    <col min="1" max="1" width="49.44140625" customWidth="1"/>
    <col min="2" max="2" width="6" style="1" customWidth="1"/>
    <col min="3" max="3" width="9.5546875" style="1" customWidth="1"/>
    <col min="4" max="4" width="6" style="1" customWidth="1"/>
    <col min="5" max="5" width="10" style="1" customWidth="1"/>
    <col min="6" max="6" width="6.109375" style="1" customWidth="1"/>
    <col min="7" max="7" width="10.109375" style="1" customWidth="1"/>
    <col min="8" max="8" width="6.6640625" style="1" customWidth="1"/>
    <col min="9" max="9" width="9.33203125" style="1" customWidth="1"/>
    <col min="10" max="10" width="6.33203125" style="1" customWidth="1"/>
    <col min="11" max="11" width="9.33203125" style="1" customWidth="1"/>
    <col min="12" max="12" width="6.44140625" style="1" customWidth="1"/>
    <col min="13" max="13" width="8.109375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8.109375" style="1" customWidth="1"/>
    <col min="18" max="18" width="6.33203125" style="1" customWidth="1"/>
    <col min="19" max="19" width="8.4414062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88671875" style="2" customWidth="1"/>
    <col min="27" max="27" width="11.6640625" style="2" customWidth="1"/>
    <col min="28" max="194" width="8.88671875" customWidth="1"/>
  </cols>
  <sheetData>
    <row r="1" spans="1:27" x14ac:dyDescent="0.25">
      <c r="A1" t="s">
        <v>66</v>
      </c>
    </row>
    <row r="2" spans="1:27" s="16" customFormat="1" x14ac:dyDescent="0.25">
      <c r="A2" t="s">
        <v>22</v>
      </c>
      <c r="B2" s="144" t="s">
        <v>0</v>
      </c>
      <c r="C2" s="144"/>
      <c r="D2" s="143" t="s">
        <v>1</v>
      </c>
      <c r="E2" s="143"/>
      <c r="F2" s="144" t="s">
        <v>2</v>
      </c>
      <c r="G2" s="144"/>
      <c r="H2" s="143" t="s">
        <v>3</v>
      </c>
      <c r="I2" s="143"/>
      <c r="J2" s="144" t="s">
        <v>4</v>
      </c>
      <c r="K2" s="144"/>
      <c r="L2" s="143" t="s">
        <v>5</v>
      </c>
      <c r="M2" s="143"/>
      <c r="N2" s="144" t="s">
        <v>6</v>
      </c>
      <c r="O2" s="144"/>
      <c r="P2" s="143" t="s">
        <v>7</v>
      </c>
      <c r="Q2" s="143"/>
      <c r="R2" s="144" t="s">
        <v>8</v>
      </c>
      <c r="S2" s="144"/>
      <c r="T2" s="143" t="s">
        <v>9</v>
      </c>
      <c r="U2" s="143"/>
      <c r="V2" s="144" t="s">
        <v>10</v>
      </c>
      <c r="W2" s="144"/>
      <c r="X2" s="143" t="s">
        <v>11</v>
      </c>
      <c r="Y2" s="143"/>
      <c r="Z2" s="145" t="s">
        <v>12</v>
      </c>
      <c r="AA2" s="145"/>
    </row>
    <row r="3" spans="1:27" s="16" customFormat="1" x14ac:dyDescent="0.25">
      <c r="B3" s="85" t="s">
        <v>13</v>
      </c>
      <c r="C3" s="85" t="s">
        <v>14</v>
      </c>
      <c r="D3" s="91" t="s">
        <v>13</v>
      </c>
      <c r="E3" s="91" t="s">
        <v>14</v>
      </c>
      <c r="F3" s="85" t="s">
        <v>13</v>
      </c>
      <c r="G3" s="85" t="s">
        <v>14</v>
      </c>
      <c r="H3" s="91" t="s">
        <v>13</v>
      </c>
      <c r="I3" s="91" t="s">
        <v>14</v>
      </c>
      <c r="J3" s="85" t="s">
        <v>13</v>
      </c>
      <c r="K3" s="85" t="s">
        <v>14</v>
      </c>
      <c r="L3" s="91" t="s">
        <v>13</v>
      </c>
      <c r="M3" s="91" t="s">
        <v>14</v>
      </c>
      <c r="N3" s="85" t="s">
        <v>13</v>
      </c>
      <c r="O3" s="85" t="s">
        <v>14</v>
      </c>
      <c r="P3" s="91" t="s">
        <v>13</v>
      </c>
      <c r="Q3" s="91" t="s">
        <v>14</v>
      </c>
      <c r="R3" s="85" t="s">
        <v>13</v>
      </c>
      <c r="S3" s="85" t="s">
        <v>14</v>
      </c>
      <c r="T3" s="91" t="s">
        <v>13</v>
      </c>
      <c r="U3" s="91" t="s">
        <v>14</v>
      </c>
      <c r="V3" s="85" t="s">
        <v>13</v>
      </c>
      <c r="W3" s="85" t="s">
        <v>14</v>
      </c>
      <c r="X3" s="91" t="s">
        <v>13</v>
      </c>
      <c r="Y3" s="91" t="s">
        <v>14</v>
      </c>
      <c r="Z3" s="67" t="s">
        <v>13</v>
      </c>
      <c r="AA3" s="67" t="s">
        <v>14</v>
      </c>
    </row>
    <row r="4" spans="1:27" x14ac:dyDescent="0.25">
      <c r="A4" s="12" t="s">
        <v>89</v>
      </c>
      <c r="B4" s="55"/>
      <c r="C4" s="55"/>
      <c r="D4" s="2"/>
      <c r="E4" s="2"/>
      <c r="F4" s="55"/>
      <c r="G4" s="55"/>
      <c r="H4" s="2"/>
      <c r="I4" s="2"/>
      <c r="J4" s="55"/>
      <c r="K4" s="55"/>
      <c r="L4" s="2"/>
      <c r="M4" s="2"/>
      <c r="N4" s="55"/>
      <c r="O4" s="55"/>
      <c r="P4" s="2"/>
      <c r="Q4" s="2"/>
      <c r="R4" s="55"/>
      <c r="S4" s="55"/>
      <c r="T4" s="2"/>
      <c r="U4" s="2"/>
      <c r="V4" s="55"/>
      <c r="W4" s="55"/>
      <c r="X4" s="2"/>
      <c r="Y4" s="2"/>
      <c r="Z4" s="21"/>
      <c r="AA4" s="21"/>
    </row>
    <row r="5" spans="1:27" x14ac:dyDescent="0.25">
      <c r="A5" s="18" t="s">
        <v>92</v>
      </c>
      <c r="B5" s="56">
        <v>132</v>
      </c>
      <c r="C5" s="55"/>
      <c r="D5" s="4">
        <v>152</v>
      </c>
      <c r="E5" s="2"/>
      <c r="F5" s="56">
        <v>209</v>
      </c>
      <c r="G5" s="55"/>
      <c r="H5" s="4">
        <v>155</v>
      </c>
      <c r="I5" s="2"/>
      <c r="J5" s="56">
        <v>150</v>
      </c>
      <c r="K5" s="55"/>
      <c r="L5" s="4">
        <v>131</v>
      </c>
      <c r="M5" s="2"/>
      <c r="N5" s="56">
        <v>88</v>
      </c>
      <c r="O5" s="55"/>
      <c r="P5" s="4">
        <v>99</v>
      </c>
      <c r="Q5" s="2"/>
      <c r="R5" s="56">
        <v>151</v>
      </c>
      <c r="S5" s="55"/>
      <c r="T5" s="4">
        <v>139</v>
      </c>
      <c r="U5" s="2"/>
      <c r="V5" s="86">
        <v>115</v>
      </c>
      <c r="W5" s="55"/>
      <c r="X5" s="4">
        <v>101</v>
      </c>
      <c r="Y5" s="2"/>
      <c r="Z5" s="23">
        <f>B5+D5+F5+H5+J5+L5+N5+P5+R5+T5+V5+X5</f>
        <v>1622</v>
      </c>
      <c r="AA5" s="21"/>
    </row>
    <row r="6" spans="1:27" x14ac:dyDescent="0.25">
      <c r="A6" s="69" t="s">
        <v>67</v>
      </c>
      <c r="B6" s="55"/>
      <c r="C6" s="55">
        <v>1688.48</v>
      </c>
      <c r="D6" s="2"/>
      <c r="E6" s="2">
        <v>1272.83</v>
      </c>
      <c r="F6" s="55"/>
      <c r="G6" s="55">
        <v>1878.62</v>
      </c>
      <c r="H6" s="2"/>
      <c r="I6" s="2">
        <v>1286.6600000000001</v>
      </c>
      <c r="J6" s="55"/>
      <c r="K6" s="55">
        <v>1304.56</v>
      </c>
      <c r="L6" s="2"/>
      <c r="M6" s="2">
        <v>886.34</v>
      </c>
      <c r="N6" s="55"/>
      <c r="O6" s="55">
        <v>914.92</v>
      </c>
      <c r="P6" s="2"/>
      <c r="Q6" s="2">
        <v>1078.1400000000001</v>
      </c>
      <c r="R6" s="55"/>
      <c r="S6" s="55">
        <v>1785.32</v>
      </c>
      <c r="T6" s="2"/>
      <c r="U6" s="2">
        <v>1421</v>
      </c>
      <c r="V6" s="55"/>
      <c r="W6" s="55">
        <v>1264.56</v>
      </c>
      <c r="X6" s="2"/>
      <c r="Y6" s="2">
        <v>1201.2</v>
      </c>
      <c r="Z6" s="21"/>
      <c r="AA6" s="22">
        <f>C6+E6+G6+I6+K6+M6+O6+Q6+S6+U6+W6+Y6</f>
        <v>15982.63</v>
      </c>
    </row>
    <row r="7" spans="1:27" x14ac:dyDescent="0.25">
      <c r="A7" s="33" t="s">
        <v>68</v>
      </c>
      <c r="B7" s="55"/>
      <c r="C7" s="86">
        <v>132</v>
      </c>
      <c r="D7" s="2"/>
      <c r="E7" s="92">
        <v>152</v>
      </c>
      <c r="F7" s="55"/>
      <c r="G7" s="86">
        <v>209</v>
      </c>
      <c r="H7" s="2"/>
      <c r="I7" s="92">
        <v>155</v>
      </c>
      <c r="J7" s="55"/>
      <c r="K7" s="86">
        <v>150</v>
      </c>
      <c r="L7" s="2"/>
      <c r="M7" s="92">
        <v>131</v>
      </c>
      <c r="N7" s="55"/>
      <c r="O7" s="86">
        <v>88</v>
      </c>
      <c r="P7" s="2"/>
      <c r="Q7" s="92">
        <v>99</v>
      </c>
      <c r="R7" s="55"/>
      <c r="S7" s="86">
        <v>151</v>
      </c>
      <c r="T7" s="2"/>
      <c r="U7" s="92">
        <v>139</v>
      </c>
      <c r="V7" s="55"/>
      <c r="W7" s="86">
        <v>115</v>
      </c>
      <c r="X7" s="2"/>
      <c r="Y7" s="92">
        <v>101</v>
      </c>
      <c r="Z7" s="21"/>
      <c r="AA7" s="23">
        <f>C7+E7+G7+I7+K7+M7+O7+Q7+S7+U7+W7+Y7</f>
        <v>1622</v>
      </c>
    </row>
    <row r="8" spans="1:27" x14ac:dyDescent="0.25">
      <c r="A8" s="19" t="s">
        <v>30</v>
      </c>
      <c r="B8" s="57"/>
      <c r="C8" s="97">
        <f>SUM(C6:C7)</f>
        <v>1820.48</v>
      </c>
      <c r="D8" s="3"/>
      <c r="E8" s="32">
        <f>SUM(E6:E7)</f>
        <v>1424.83</v>
      </c>
      <c r="F8" s="57"/>
      <c r="G8" s="97">
        <f>SUM(G6:G7)</f>
        <v>2087.62</v>
      </c>
      <c r="H8" s="3"/>
      <c r="I8" s="32">
        <f>SUM(I6:I7)</f>
        <v>1441.66</v>
      </c>
      <c r="J8" s="57"/>
      <c r="K8" s="97">
        <f>SUM(K6:K7)</f>
        <v>1454.56</v>
      </c>
      <c r="L8" s="3"/>
      <c r="M8" s="32">
        <f>SUM(M6:M7)</f>
        <v>1017.34</v>
      </c>
      <c r="N8" s="57"/>
      <c r="O8" s="97">
        <f>SUM(O6:O7)</f>
        <v>1002.92</v>
      </c>
      <c r="P8" s="3"/>
      <c r="Q8" s="32">
        <f>SUM(Q6:Q7)</f>
        <v>1177.1400000000001</v>
      </c>
      <c r="R8" s="57"/>
      <c r="S8" s="97">
        <f>SUM(S6:S7)</f>
        <v>1936.32</v>
      </c>
      <c r="T8" s="3"/>
      <c r="U8" s="32">
        <f>SUM(U6:U7)</f>
        <v>1560</v>
      </c>
      <c r="V8" s="57"/>
      <c r="W8" s="97">
        <f>SUM(W6:W7)</f>
        <v>1379.56</v>
      </c>
      <c r="X8" s="3"/>
      <c r="Y8" s="32">
        <f>SUM(Y6:Y7)</f>
        <v>1302.2</v>
      </c>
      <c r="Z8" s="22"/>
      <c r="AA8" s="27">
        <f>SUM(AA6:AA7)</f>
        <v>17604.629999999997</v>
      </c>
    </row>
    <row r="9" spans="1:27" s="16" customFormat="1" x14ac:dyDescent="0.25">
      <c r="B9" s="57"/>
      <c r="C9" s="57"/>
      <c r="D9" s="3"/>
      <c r="E9" s="3"/>
      <c r="F9" s="57"/>
      <c r="G9" s="57"/>
      <c r="H9" s="3"/>
      <c r="I9" s="3"/>
      <c r="J9" s="57"/>
      <c r="K9" s="57"/>
      <c r="L9" s="3"/>
      <c r="M9" s="3"/>
      <c r="N9" s="57"/>
      <c r="O9" s="57"/>
      <c r="P9" s="3"/>
      <c r="Q9" s="3"/>
      <c r="R9" s="57"/>
      <c r="S9" s="57"/>
      <c r="T9" s="3"/>
      <c r="U9" s="3"/>
      <c r="V9" s="57"/>
      <c r="W9" s="57"/>
      <c r="X9" s="3"/>
      <c r="Y9" s="3"/>
      <c r="Z9" s="22"/>
      <c r="AA9" s="22"/>
    </row>
    <row r="10" spans="1:27" x14ac:dyDescent="0.25">
      <c r="A10" s="19" t="s">
        <v>52</v>
      </c>
      <c r="B10" s="55"/>
      <c r="C10" s="55"/>
      <c r="D10" s="2"/>
      <c r="E10" s="2"/>
      <c r="F10" s="55"/>
      <c r="G10" s="55"/>
      <c r="H10" s="2"/>
      <c r="I10" s="2"/>
      <c r="J10" s="55"/>
      <c r="K10" s="55"/>
      <c r="L10" s="2"/>
      <c r="M10" s="2"/>
      <c r="N10" s="55"/>
      <c r="O10" s="55"/>
      <c r="P10" s="2"/>
      <c r="Q10" s="2"/>
      <c r="R10" s="55"/>
      <c r="S10" s="55"/>
      <c r="T10" s="2"/>
      <c r="U10" s="2"/>
      <c r="V10" s="55"/>
      <c r="W10" s="55"/>
      <c r="X10" s="2"/>
      <c r="Y10" s="2"/>
      <c r="Z10" s="21"/>
      <c r="AA10" s="21"/>
    </row>
    <row r="11" spans="1:27" x14ac:dyDescent="0.25">
      <c r="A11" s="17" t="s">
        <v>69</v>
      </c>
      <c r="B11" s="55">
        <v>79</v>
      </c>
      <c r="C11" s="55">
        <v>2214.29</v>
      </c>
      <c r="D11" s="2">
        <v>72</v>
      </c>
      <c r="E11" s="2">
        <v>1155.9000000000001</v>
      </c>
      <c r="F11" s="55">
        <v>101</v>
      </c>
      <c r="G11" s="55">
        <v>1884.36</v>
      </c>
      <c r="H11" s="2">
        <v>89</v>
      </c>
      <c r="I11" s="2">
        <v>1502.42</v>
      </c>
      <c r="J11" s="55">
        <v>82</v>
      </c>
      <c r="K11" s="55">
        <v>1760.01</v>
      </c>
      <c r="L11" s="2">
        <v>47</v>
      </c>
      <c r="M11" s="2">
        <v>901.16</v>
      </c>
      <c r="N11" s="55">
        <v>44</v>
      </c>
      <c r="O11" s="55">
        <v>795.29</v>
      </c>
      <c r="P11" s="2">
        <v>49</v>
      </c>
      <c r="Q11" s="2">
        <v>951.88</v>
      </c>
      <c r="R11" s="55">
        <v>67</v>
      </c>
      <c r="S11" s="55">
        <v>1595.5</v>
      </c>
      <c r="T11" s="2">
        <v>70</v>
      </c>
      <c r="U11" s="2">
        <v>2159.46</v>
      </c>
      <c r="V11" s="55">
        <v>65</v>
      </c>
      <c r="W11" s="55">
        <v>1609.31</v>
      </c>
      <c r="X11" s="2">
        <v>49</v>
      </c>
      <c r="Y11" s="2">
        <v>1439.74</v>
      </c>
      <c r="Z11" s="22">
        <f t="shared" ref="Z11:AA14" si="0">B11+D11+F11+H11+J11+L11+N11+P11+R11+T11+V11+X11</f>
        <v>814</v>
      </c>
      <c r="AA11" s="22">
        <f t="shared" si="0"/>
        <v>17969.320000000003</v>
      </c>
    </row>
    <row r="12" spans="1:27" x14ac:dyDescent="0.25">
      <c r="A12" s="17" t="s">
        <v>70</v>
      </c>
      <c r="B12" s="55"/>
      <c r="C12" s="55"/>
      <c r="D12" s="2">
        <v>2</v>
      </c>
      <c r="E12" s="2">
        <v>66.459999999999994</v>
      </c>
      <c r="F12" s="55">
        <v>1</v>
      </c>
      <c r="G12" s="55">
        <v>11.58</v>
      </c>
      <c r="H12" s="2"/>
      <c r="I12" s="2"/>
      <c r="J12" s="55">
        <v>2</v>
      </c>
      <c r="K12" s="55">
        <v>9.56</v>
      </c>
      <c r="L12" s="2"/>
      <c r="M12" s="2"/>
      <c r="N12" s="55"/>
      <c r="O12" s="55"/>
      <c r="P12" s="2"/>
      <c r="Q12" s="2"/>
      <c r="R12" s="55"/>
      <c r="S12" s="55"/>
      <c r="T12" s="2"/>
      <c r="U12" s="2"/>
      <c r="V12" s="55"/>
      <c r="W12" s="55"/>
      <c r="X12" s="2"/>
      <c r="Y12" s="2"/>
      <c r="Z12" s="22">
        <f t="shared" si="0"/>
        <v>5</v>
      </c>
      <c r="AA12" s="22">
        <f t="shared" si="0"/>
        <v>87.6</v>
      </c>
    </row>
    <row r="13" spans="1:27" x14ac:dyDescent="0.25">
      <c r="A13" s="33" t="s">
        <v>71</v>
      </c>
      <c r="B13" s="55">
        <v>12</v>
      </c>
      <c r="C13" s="55">
        <v>579</v>
      </c>
      <c r="D13" s="2">
        <v>7</v>
      </c>
      <c r="E13" s="2">
        <v>675.01</v>
      </c>
      <c r="F13" s="55">
        <v>10</v>
      </c>
      <c r="G13" s="55">
        <v>307</v>
      </c>
      <c r="H13" s="2">
        <v>17</v>
      </c>
      <c r="I13" s="2">
        <v>1199.01</v>
      </c>
      <c r="J13" s="55">
        <v>10</v>
      </c>
      <c r="K13" s="55">
        <v>-104</v>
      </c>
      <c r="L13" s="2">
        <v>2</v>
      </c>
      <c r="M13" s="2">
        <v>344</v>
      </c>
      <c r="N13" s="55">
        <v>9</v>
      </c>
      <c r="O13" s="55">
        <v>96</v>
      </c>
      <c r="P13" s="2">
        <v>10</v>
      </c>
      <c r="Q13" s="2">
        <v>1012.4</v>
      </c>
      <c r="R13" s="55">
        <v>10</v>
      </c>
      <c r="S13" s="55">
        <v>776</v>
      </c>
      <c r="T13" s="2">
        <v>10</v>
      </c>
      <c r="U13" s="2">
        <v>569</v>
      </c>
      <c r="V13" s="55">
        <v>14</v>
      </c>
      <c r="W13" s="55">
        <v>857</v>
      </c>
      <c r="X13" s="2">
        <v>8</v>
      </c>
      <c r="Y13" s="2">
        <v>547</v>
      </c>
      <c r="Z13" s="22">
        <f t="shared" si="0"/>
        <v>119</v>
      </c>
      <c r="AA13" s="22">
        <f t="shared" si="0"/>
        <v>6857.42</v>
      </c>
    </row>
    <row r="14" spans="1:27" s="16" customFormat="1" x14ac:dyDescent="0.25">
      <c r="A14" s="33" t="s">
        <v>72</v>
      </c>
      <c r="B14" s="56">
        <v>1</v>
      </c>
      <c r="C14" s="56">
        <v>114</v>
      </c>
      <c r="D14" s="4"/>
      <c r="E14" s="4"/>
      <c r="F14" s="56">
        <v>1</v>
      </c>
      <c r="G14" s="56">
        <v>24</v>
      </c>
      <c r="H14" s="4"/>
      <c r="I14" s="4"/>
      <c r="J14" s="56"/>
      <c r="K14" s="56"/>
      <c r="L14" s="4">
        <v>1</v>
      </c>
      <c r="M14" s="4">
        <v>0</v>
      </c>
      <c r="N14" s="56"/>
      <c r="O14" s="56"/>
      <c r="P14" s="4"/>
      <c r="Q14" s="4"/>
      <c r="R14" s="56"/>
      <c r="S14" s="56"/>
      <c r="T14" s="4">
        <v>1</v>
      </c>
      <c r="U14" s="4">
        <v>0</v>
      </c>
      <c r="V14" s="56"/>
      <c r="W14" s="56"/>
      <c r="X14" s="4"/>
      <c r="Y14" s="4"/>
      <c r="Z14" s="22">
        <f t="shared" si="0"/>
        <v>4</v>
      </c>
      <c r="AA14" s="22">
        <f t="shared" si="0"/>
        <v>138</v>
      </c>
    </row>
    <row r="15" spans="1:27" x14ac:dyDescent="0.25">
      <c r="A15" s="70" t="s">
        <v>73</v>
      </c>
      <c r="B15" s="96">
        <f t="shared" ref="B15:AA15" si="1">SUM(B11:B14)</f>
        <v>92</v>
      </c>
      <c r="C15" s="97">
        <f t="shared" si="1"/>
        <v>2907.29</v>
      </c>
      <c r="D15" s="20">
        <f t="shared" si="1"/>
        <v>81</v>
      </c>
      <c r="E15" s="32">
        <f t="shared" si="1"/>
        <v>1897.3700000000001</v>
      </c>
      <c r="F15" s="96">
        <f t="shared" si="1"/>
        <v>113</v>
      </c>
      <c r="G15" s="97">
        <f t="shared" si="1"/>
        <v>2226.9399999999996</v>
      </c>
      <c r="H15" s="20">
        <f t="shared" si="1"/>
        <v>106</v>
      </c>
      <c r="I15" s="32">
        <f t="shared" si="1"/>
        <v>2701.4300000000003</v>
      </c>
      <c r="J15" s="96">
        <f t="shared" si="1"/>
        <v>94</v>
      </c>
      <c r="K15" s="97">
        <f t="shared" si="1"/>
        <v>1665.57</v>
      </c>
      <c r="L15" s="20">
        <f t="shared" si="1"/>
        <v>50</v>
      </c>
      <c r="M15" s="32">
        <f t="shared" si="1"/>
        <v>1245.1599999999999</v>
      </c>
      <c r="N15" s="96">
        <f t="shared" si="1"/>
        <v>53</v>
      </c>
      <c r="O15" s="97">
        <f t="shared" si="1"/>
        <v>891.29</v>
      </c>
      <c r="P15" s="20">
        <f t="shared" si="1"/>
        <v>59</v>
      </c>
      <c r="Q15" s="32">
        <f t="shared" si="1"/>
        <v>1964.28</v>
      </c>
      <c r="R15" s="96">
        <f t="shared" si="1"/>
        <v>77</v>
      </c>
      <c r="S15" s="97">
        <f t="shared" si="1"/>
        <v>2371.5</v>
      </c>
      <c r="T15" s="20">
        <f t="shared" si="1"/>
        <v>81</v>
      </c>
      <c r="U15" s="32">
        <f t="shared" si="1"/>
        <v>2728.46</v>
      </c>
      <c r="V15" s="96">
        <f t="shared" si="1"/>
        <v>79</v>
      </c>
      <c r="W15" s="97">
        <f t="shared" si="1"/>
        <v>2466.31</v>
      </c>
      <c r="X15" s="20">
        <f t="shared" si="1"/>
        <v>57</v>
      </c>
      <c r="Y15" s="32">
        <f t="shared" si="1"/>
        <v>1986.74</v>
      </c>
      <c r="Z15" s="98">
        <f t="shared" si="1"/>
        <v>942</v>
      </c>
      <c r="AA15" s="76">
        <f t="shared" si="1"/>
        <v>25052.340000000004</v>
      </c>
    </row>
    <row r="16" spans="1:27" s="16" customFormat="1" x14ac:dyDescent="0.25">
      <c r="B16" s="57"/>
      <c r="C16" s="57"/>
      <c r="D16" s="3"/>
      <c r="E16" s="3"/>
      <c r="F16" s="57"/>
      <c r="G16" s="57"/>
      <c r="H16" s="3"/>
      <c r="I16" s="3"/>
      <c r="J16" s="57"/>
      <c r="K16" s="57"/>
      <c r="L16" s="3"/>
      <c r="M16" s="3"/>
      <c r="N16" s="57"/>
      <c r="O16" s="57"/>
      <c r="P16" s="3"/>
      <c r="Q16" s="3"/>
      <c r="R16" s="57"/>
      <c r="S16" s="57"/>
      <c r="T16" s="3"/>
      <c r="U16" s="3"/>
      <c r="V16" s="57"/>
      <c r="W16" s="57"/>
      <c r="X16" s="3"/>
      <c r="Y16" s="3"/>
      <c r="Z16" s="22"/>
      <c r="AA16" s="22"/>
    </row>
    <row r="17" spans="1:29" x14ac:dyDescent="0.25">
      <c r="A17" s="19" t="s">
        <v>74</v>
      </c>
      <c r="B17" s="55"/>
      <c r="C17" s="55"/>
      <c r="D17" s="2"/>
      <c r="E17" s="2"/>
      <c r="F17" s="55"/>
      <c r="G17" s="55"/>
      <c r="H17" s="2"/>
      <c r="I17" s="2"/>
      <c r="J17" s="55"/>
      <c r="K17" s="55"/>
      <c r="L17" s="2"/>
      <c r="M17" s="2"/>
      <c r="N17" s="55"/>
      <c r="O17" s="55"/>
      <c r="P17" s="2"/>
      <c r="Q17" s="2"/>
      <c r="R17" s="55"/>
      <c r="S17" s="55"/>
      <c r="T17" s="2"/>
      <c r="U17" s="2"/>
      <c r="V17" s="55"/>
      <c r="W17" s="55"/>
      <c r="X17" s="2"/>
      <c r="Y17" s="2"/>
      <c r="Z17" s="21"/>
      <c r="AA17" s="21"/>
    </row>
    <row r="18" spans="1:29" x14ac:dyDescent="0.25">
      <c r="A18" s="33" t="s">
        <v>75</v>
      </c>
      <c r="B18" s="57"/>
      <c r="C18" s="57"/>
      <c r="D18" s="3"/>
      <c r="E18" s="3"/>
      <c r="F18" s="57"/>
      <c r="G18" s="57"/>
      <c r="H18" s="3"/>
      <c r="I18" s="3"/>
      <c r="J18" s="57"/>
      <c r="K18" s="57"/>
      <c r="L18" s="3"/>
      <c r="M18" s="3"/>
      <c r="N18" s="57"/>
      <c r="O18" s="57"/>
      <c r="P18" s="3"/>
      <c r="Q18" s="3"/>
      <c r="R18" s="57"/>
      <c r="S18" s="57"/>
      <c r="T18" s="3"/>
      <c r="U18" s="3"/>
      <c r="V18" s="57"/>
      <c r="W18" s="57"/>
      <c r="X18" s="3"/>
      <c r="Y18" s="3"/>
      <c r="Z18" s="22">
        <f t="shared" ref="Z18:AA23" si="2">B18+D18+F18+H18+J18+L18+N18+P18+R18+T18+V18+X18</f>
        <v>0</v>
      </c>
      <c r="AA18" s="22">
        <f t="shared" si="2"/>
        <v>0</v>
      </c>
    </row>
    <row r="19" spans="1:29" x14ac:dyDescent="0.25">
      <c r="A19" s="33" t="s">
        <v>76</v>
      </c>
      <c r="B19" s="55"/>
      <c r="C19" s="55"/>
      <c r="D19" s="2"/>
      <c r="E19" s="2"/>
      <c r="F19" s="55"/>
      <c r="G19" s="55"/>
      <c r="H19" s="2"/>
      <c r="I19" s="2"/>
      <c r="J19" s="55"/>
      <c r="K19" s="55"/>
      <c r="L19" s="2"/>
      <c r="M19" s="2"/>
      <c r="N19" s="55"/>
      <c r="O19" s="55"/>
      <c r="P19" s="2"/>
      <c r="Q19" s="2"/>
      <c r="R19" s="55"/>
      <c r="S19" s="55"/>
      <c r="T19" s="2"/>
      <c r="U19" s="2"/>
      <c r="V19" s="55"/>
      <c r="W19" s="55"/>
      <c r="X19" s="2"/>
      <c r="Y19" s="2"/>
      <c r="Z19" s="22">
        <f t="shared" si="2"/>
        <v>0</v>
      </c>
      <c r="AA19" s="22">
        <f t="shared" si="2"/>
        <v>0</v>
      </c>
    </row>
    <row r="20" spans="1:29" x14ac:dyDescent="0.25">
      <c r="A20" s="33" t="s">
        <v>77</v>
      </c>
      <c r="B20" s="55"/>
      <c r="C20" s="55"/>
      <c r="D20" s="2"/>
      <c r="E20" s="2"/>
      <c r="F20" s="55"/>
      <c r="G20" s="55"/>
      <c r="H20" s="2"/>
      <c r="I20" s="2"/>
      <c r="J20" s="55"/>
      <c r="K20" s="55"/>
      <c r="L20" s="2"/>
      <c r="M20" s="2"/>
      <c r="N20" s="55"/>
      <c r="O20" s="55"/>
      <c r="P20" s="2"/>
      <c r="Q20" s="2"/>
      <c r="R20" s="55"/>
      <c r="S20" s="55"/>
      <c r="T20" s="2"/>
      <c r="U20" s="2"/>
      <c r="V20" s="55"/>
      <c r="W20" s="55"/>
      <c r="X20" s="2"/>
      <c r="Y20" s="2"/>
      <c r="Z20" s="22">
        <f t="shared" si="2"/>
        <v>0</v>
      </c>
      <c r="AA20" s="22">
        <f t="shared" si="2"/>
        <v>0</v>
      </c>
    </row>
    <row r="21" spans="1:29" x14ac:dyDescent="0.25">
      <c r="A21" s="33" t="s">
        <v>78</v>
      </c>
      <c r="B21" s="57">
        <v>1</v>
      </c>
      <c r="C21" s="57">
        <v>458.7</v>
      </c>
      <c r="D21" s="3">
        <v>2</v>
      </c>
      <c r="E21" s="3">
        <v>1395.91</v>
      </c>
      <c r="F21" s="57">
        <v>1</v>
      </c>
      <c r="G21" s="57">
        <v>184.4</v>
      </c>
      <c r="H21" s="3">
        <v>2</v>
      </c>
      <c r="I21" s="3">
        <v>380.3</v>
      </c>
      <c r="J21" s="57">
        <v>2</v>
      </c>
      <c r="K21" s="57">
        <v>485.48</v>
      </c>
      <c r="L21" s="3"/>
      <c r="M21" s="3"/>
      <c r="N21" s="57">
        <v>4</v>
      </c>
      <c r="O21" s="57">
        <v>1084.8800000000001</v>
      </c>
      <c r="P21" s="3">
        <v>1</v>
      </c>
      <c r="Q21" s="3">
        <v>314.89999999999998</v>
      </c>
      <c r="R21" s="57">
        <v>2</v>
      </c>
      <c r="S21" s="57">
        <v>289.22000000000003</v>
      </c>
      <c r="T21" s="3">
        <v>3</v>
      </c>
      <c r="U21" s="3">
        <v>899.61</v>
      </c>
      <c r="V21" s="57">
        <v>2</v>
      </c>
      <c r="W21" s="57">
        <v>245</v>
      </c>
      <c r="X21" s="3">
        <v>3</v>
      </c>
      <c r="Y21" s="3">
        <v>683.76</v>
      </c>
      <c r="Z21" s="22">
        <f t="shared" si="2"/>
        <v>23</v>
      </c>
      <c r="AA21" s="22">
        <f t="shared" si="2"/>
        <v>6422.1600000000008</v>
      </c>
    </row>
    <row r="22" spans="1:29" x14ac:dyDescent="0.25">
      <c r="A22" s="33" t="s">
        <v>79</v>
      </c>
      <c r="B22" s="57">
        <v>1</v>
      </c>
      <c r="C22" s="57">
        <v>235.14</v>
      </c>
      <c r="D22" s="3">
        <v>4</v>
      </c>
      <c r="E22" s="3">
        <v>1078.7</v>
      </c>
      <c r="F22" s="57"/>
      <c r="G22" s="57"/>
      <c r="H22" s="3"/>
      <c r="I22" s="3"/>
      <c r="J22" s="57">
        <v>2</v>
      </c>
      <c r="K22" s="57">
        <v>1035.3599999999999</v>
      </c>
      <c r="L22" s="3"/>
      <c r="M22" s="3"/>
      <c r="N22" s="57"/>
      <c r="O22" s="57"/>
      <c r="P22" s="3"/>
      <c r="Q22" s="3"/>
      <c r="R22" s="57">
        <v>1</v>
      </c>
      <c r="S22" s="57">
        <v>201.9</v>
      </c>
      <c r="T22" s="3">
        <v>2</v>
      </c>
      <c r="U22" s="3">
        <v>685</v>
      </c>
      <c r="V22" s="57">
        <v>3</v>
      </c>
      <c r="W22" s="57">
        <v>520.02</v>
      </c>
      <c r="X22" s="3">
        <v>2</v>
      </c>
      <c r="Y22" s="3">
        <v>793.7</v>
      </c>
      <c r="Z22" s="22">
        <f t="shared" si="2"/>
        <v>15</v>
      </c>
      <c r="AA22" s="22">
        <f t="shared" si="2"/>
        <v>4549.82</v>
      </c>
    </row>
    <row r="23" spans="1:29" x14ac:dyDescent="0.25">
      <c r="A23" s="33" t="s">
        <v>61</v>
      </c>
      <c r="B23" s="56"/>
      <c r="C23" s="56"/>
      <c r="D23" s="4"/>
      <c r="E23" s="4"/>
      <c r="F23" s="56"/>
      <c r="G23" s="56"/>
      <c r="H23" s="4"/>
      <c r="I23" s="4"/>
      <c r="J23" s="55"/>
      <c r="K23" s="55"/>
      <c r="L23" s="2"/>
      <c r="M23" s="2"/>
      <c r="N23" s="55"/>
      <c r="O23" s="55"/>
      <c r="P23" s="2"/>
      <c r="Q23" s="2"/>
      <c r="R23" s="55"/>
      <c r="S23" s="55"/>
      <c r="T23" s="2"/>
      <c r="U23" s="2"/>
      <c r="V23" s="55"/>
      <c r="W23" s="55"/>
      <c r="X23" s="2"/>
      <c r="Y23" s="2"/>
      <c r="Z23" s="22">
        <f t="shared" si="2"/>
        <v>0</v>
      </c>
      <c r="AA23" s="22">
        <f t="shared" si="2"/>
        <v>0</v>
      </c>
    </row>
    <row r="24" spans="1:29" x14ac:dyDescent="0.25">
      <c r="A24" s="19" t="s">
        <v>80</v>
      </c>
      <c r="B24" s="96">
        <f t="shared" ref="B24:AA24" si="3">SUM(B18:B23)</f>
        <v>2</v>
      </c>
      <c r="C24" s="97">
        <f t="shared" si="3"/>
        <v>693.83999999999992</v>
      </c>
      <c r="D24" s="20">
        <f t="shared" si="3"/>
        <v>6</v>
      </c>
      <c r="E24" s="32">
        <f t="shared" si="3"/>
        <v>2474.61</v>
      </c>
      <c r="F24" s="96">
        <f t="shared" si="3"/>
        <v>1</v>
      </c>
      <c r="G24" s="97">
        <f t="shared" si="3"/>
        <v>184.4</v>
      </c>
      <c r="H24" s="20">
        <f t="shared" si="3"/>
        <v>2</v>
      </c>
      <c r="I24" s="32">
        <f t="shared" si="3"/>
        <v>380.3</v>
      </c>
      <c r="J24" s="101">
        <f t="shared" si="3"/>
        <v>4</v>
      </c>
      <c r="K24" s="102">
        <f t="shared" si="3"/>
        <v>1520.84</v>
      </c>
      <c r="L24" s="103">
        <f t="shared" si="3"/>
        <v>0</v>
      </c>
      <c r="M24" s="104">
        <f t="shared" si="3"/>
        <v>0</v>
      </c>
      <c r="N24" s="101">
        <f t="shared" si="3"/>
        <v>4</v>
      </c>
      <c r="O24" s="102">
        <f t="shared" si="3"/>
        <v>1084.8800000000001</v>
      </c>
      <c r="P24" s="103">
        <f t="shared" si="3"/>
        <v>1</v>
      </c>
      <c r="Q24" s="104">
        <f t="shared" si="3"/>
        <v>314.89999999999998</v>
      </c>
      <c r="R24" s="101">
        <f t="shared" si="3"/>
        <v>3</v>
      </c>
      <c r="S24" s="102">
        <f t="shared" si="3"/>
        <v>491.12</v>
      </c>
      <c r="T24" s="103">
        <f t="shared" si="3"/>
        <v>5</v>
      </c>
      <c r="U24" s="104">
        <f t="shared" si="3"/>
        <v>1584.6100000000001</v>
      </c>
      <c r="V24" s="101">
        <f t="shared" si="3"/>
        <v>5</v>
      </c>
      <c r="W24" s="102">
        <f t="shared" si="3"/>
        <v>765.02</v>
      </c>
      <c r="X24" s="103">
        <f t="shared" si="3"/>
        <v>5</v>
      </c>
      <c r="Y24" s="104">
        <f t="shared" si="3"/>
        <v>1477.46</v>
      </c>
      <c r="Z24" s="98">
        <f t="shared" si="3"/>
        <v>38</v>
      </c>
      <c r="AA24" s="76">
        <f t="shared" si="3"/>
        <v>10971.98</v>
      </c>
    </row>
    <row r="25" spans="1:29" s="16" customFormat="1" x14ac:dyDescent="0.25">
      <c r="A25" s="19"/>
      <c r="B25" s="96"/>
      <c r="C25" s="96"/>
      <c r="D25" s="20"/>
      <c r="E25" s="20"/>
      <c r="F25" s="96"/>
      <c r="G25" s="96"/>
      <c r="H25" s="20"/>
      <c r="I25" s="20"/>
      <c r="J25" s="96"/>
      <c r="K25" s="96"/>
      <c r="L25" s="20"/>
      <c r="M25" s="20"/>
      <c r="N25" s="96"/>
      <c r="O25" s="96"/>
      <c r="P25" s="20"/>
      <c r="Q25" s="20"/>
      <c r="R25" s="96"/>
      <c r="S25" s="96"/>
      <c r="T25" s="20"/>
      <c r="U25" s="20"/>
      <c r="V25" s="96"/>
      <c r="W25" s="96"/>
      <c r="X25" s="20"/>
      <c r="Y25" s="20"/>
      <c r="Z25" s="26"/>
      <c r="AA25" s="26"/>
    </row>
    <row r="26" spans="1:29" ht="13.8" thickBot="1" x14ac:dyDescent="0.3">
      <c r="A26" s="71" t="s">
        <v>81</v>
      </c>
      <c r="B26" s="89">
        <f t="shared" ref="B26:AA26" si="4">B15+B24</f>
        <v>94</v>
      </c>
      <c r="C26" s="90">
        <f t="shared" si="4"/>
        <v>3601.13</v>
      </c>
      <c r="D26" s="30">
        <f t="shared" si="4"/>
        <v>87</v>
      </c>
      <c r="E26" s="46">
        <f t="shared" si="4"/>
        <v>4371.9800000000005</v>
      </c>
      <c r="F26" s="89">
        <f t="shared" si="4"/>
        <v>114</v>
      </c>
      <c r="G26" s="90">
        <f t="shared" si="4"/>
        <v>2411.3399999999997</v>
      </c>
      <c r="H26" s="30">
        <f t="shared" si="4"/>
        <v>108</v>
      </c>
      <c r="I26" s="46">
        <f t="shared" si="4"/>
        <v>3081.7300000000005</v>
      </c>
      <c r="J26" s="89">
        <f t="shared" si="4"/>
        <v>98</v>
      </c>
      <c r="K26" s="90">
        <f t="shared" si="4"/>
        <v>3186.41</v>
      </c>
      <c r="L26" s="30">
        <f t="shared" si="4"/>
        <v>50</v>
      </c>
      <c r="M26" s="46">
        <f t="shared" si="4"/>
        <v>1245.1599999999999</v>
      </c>
      <c r="N26" s="89">
        <f t="shared" si="4"/>
        <v>57</v>
      </c>
      <c r="O26" s="90">
        <f t="shared" si="4"/>
        <v>1976.17</v>
      </c>
      <c r="P26" s="30">
        <f t="shared" si="4"/>
        <v>60</v>
      </c>
      <c r="Q26" s="46">
        <f t="shared" si="4"/>
        <v>2279.1799999999998</v>
      </c>
      <c r="R26" s="89">
        <f t="shared" si="4"/>
        <v>80</v>
      </c>
      <c r="S26" s="90">
        <f t="shared" si="4"/>
        <v>2862.62</v>
      </c>
      <c r="T26" s="30">
        <f t="shared" si="4"/>
        <v>86</v>
      </c>
      <c r="U26" s="46">
        <f t="shared" si="4"/>
        <v>4313.07</v>
      </c>
      <c r="V26" s="89">
        <f t="shared" si="4"/>
        <v>84</v>
      </c>
      <c r="W26" s="90">
        <f t="shared" si="4"/>
        <v>3231.33</v>
      </c>
      <c r="X26" s="30">
        <f t="shared" si="4"/>
        <v>62</v>
      </c>
      <c r="Y26" s="46">
        <f t="shared" si="4"/>
        <v>3464.2</v>
      </c>
      <c r="Z26" s="24">
        <f t="shared" si="4"/>
        <v>980</v>
      </c>
      <c r="AA26" s="25">
        <f t="shared" si="4"/>
        <v>36024.320000000007</v>
      </c>
    </row>
    <row r="27" spans="1:29" ht="13.8" thickTop="1" x14ac:dyDescent="0.25">
      <c r="A27" s="19"/>
      <c r="B27" s="87"/>
      <c r="C27" s="87"/>
      <c r="D27" s="28"/>
      <c r="E27" s="28"/>
      <c r="F27" s="87"/>
      <c r="G27" s="87"/>
      <c r="H27" s="28"/>
      <c r="I27" s="28"/>
      <c r="J27" s="87"/>
      <c r="K27" s="87"/>
      <c r="L27" s="28"/>
      <c r="M27" s="28"/>
      <c r="N27" s="87"/>
      <c r="O27" s="87"/>
      <c r="P27" s="28"/>
      <c r="Q27" s="28"/>
      <c r="R27" s="87"/>
      <c r="S27" s="87"/>
      <c r="T27" s="28"/>
      <c r="U27" s="28"/>
      <c r="V27" s="87"/>
      <c r="W27" s="87"/>
      <c r="X27" s="28"/>
      <c r="Y27" s="28"/>
      <c r="Z27" s="49"/>
      <c r="AA27" s="50"/>
    </row>
    <row r="28" spans="1:29" ht="12.75" customHeight="1" x14ac:dyDescent="0.25">
      <c r="A28" s="19" t="s">
        <v>53</v>
      </c>
      <c r="B28" s="87"/>
      <c r="C28" s="88">
        <v>54933.23</v>
      </c>
      <c r="D28" s="28"/>
      <c r="E28" s="93">
        <v>55036.45</v>
      </c>
      <c r="F28" s="87"/>
      <c r="G28" s="88">
        <v>57593.35</v>
      </c>
      <c r="H28" s="28"/>
      <c r="I28" s="93">
        <v>50530.080000000002</v>
      </c>
      <c r="J28" s="87"/>
      <c r="K28" s="88">
        <v>53222.48</v>
      </c>
      <c r="L28" s="28"/>
      <c r="M28" s="93">
        <v>38604.269999999997</v>
      </c>
      <c r="N28" s="87"/>
      <c r="O28" s="88">
        <v>26212.75</v>
      </c>
      <c r="P28" s="28"/>
      <c r="Q28" s="93">
        <v>35850.949999999997</v>
      </c>
      <c r="R28" s="87"/>
      <c r="S28" s="88">
        <v>50775.67</v>
      </c>
      <c r="T28" s="28"/>
      <c r="U28" s="93">
        <v>50404.34</v>
      </c>
      <c r="V28" s="87"/>
      <c r="W28" s="88">
        <v>38991.379999999997</v>
      </c>
      <c r="X28" s="28"/>
      <c r="Y28" s="93">
        <v>35442.639999999999</v>
      </c>
      <c r="Z28" s="42"/>
      <c r="AA28" s="27">
        <f>C28+E28+G28+I28+K28+M28+O28+Q28+S28+U28+W28+Y28</f>
        <v>547597.59</v>
      </c>
      <c r="AC28" s="44"/>
    </row>
    <row r="29" spans="1:29" s="6" customFormat="1" ht="12.75" customHeight="1" x14ac:dyDescent="0.25">
      <c r="A29" s="33" t="s">
        <v>54</v>
      </c>
      <c r="B29" s="96"/>
      <c r="C29" s="105">
        <f>C26/C28</f>
        <v>6.5554674283671288E-2</v>
      </c>
      <c r="D29" s="20"/>
      <c r="E29" s="106">
        <f>E26/E28</f>
        <v>7.9437899791865219E-2</v>
      </c>
      <c r="F29" s="96"/>
      <c r="G29" s="105">
        <f>G26/G28</f>
        <v>4.1868375428760436E-2</v>
      </c>
      <c r="H29" s="20"/>
      <c r="I29" s="106">
        <f>I26/I28</f>
        <v>6.098802930848319E-2</v>
      </c>
      <c r="J29" s="96"/>
      <c r="K29" s="105">
        <f>K26/K28</f>
        <v>5.9869626518719153E-2</v>
      </c>
      <c r="L29" s="20"/>
      <c r="M29" s="106">
        <f>M26/M28</f>
        <v>3.22544630425598E-2</v>
      </c>
      <c r="N29" s="96"/>
      <c r="O29" s="105">
        <f>O26/O28</f>
        <v>7.5389648167399459E-2</v>
      </c>
      <c r="P29" s="20"/>
      <c r="Q29" s="106">
        <f>Q26/Q28</f>
        <v>6.3573768617010154E-2</v>
      </c>
      <c r="R29" s="96"/>
      <c r="S29" s="105">
        <f>S26/S28</f>
        <v>5.6377788811058524E-2</v>
      </c>
      <c r="T29" s="20"/>
      <c r="U29" s="106">
        <f>U26/U28</f>
        <v>8.5569417236690329E-2</v>
      </c>
      <c r="V29" s="96"/>
      <c r="W29" s="105">
        <f>W26/W28</f>
        <v>8.2872932427628873E-2</v>
      </c>
      <c r="X29" s="20"/>
      <c r="Y29" s="106">
        <f>Y26/Y28</f>
        <v>9.7741026063521225E-2</v>
      </c>
      <c r="Z29" s="26"/>
      <c r="AA29" s="107">
        <f>AA26/AA28</f>
        <v>6.5786118598513202E-2</v>
      </c>
    </row>
    <row r="30" spans="1:29" s="18" customFormat="1" ht="13.5" customHeight="1" x14ac:dyDescent="0.25">
      <c r="B30" s="57"/>
      <c r="C30" s="108"/>
      <c r="D30" s="3"/>
      <c r="E30" s="109"/>
      <c r="F30" s="57"/>
      <c r="G30" s="108"/>
      <c r="H30" s="3"/>
      <c r="I30" s="109"/>
      <c r="J30" s="57"/>
      <c r="K30" s="108"/>
      <c r="L30" s="3"/>
      <c r="M30" s="109"/>
      <c r="N30" s="57"/>
      <c r="O30" s="108"/>
      <c r="P30" s="3"/>
      <c r="Q30" s="109"/>
      <c r="R30" s="57"/>
      <c r="S30" s="108"/>
      <c r="T30" s="3"/>
      <c r="U30" s="109"/>
      <c r="V30" s="57"/>
      <c r="W30" s="108"/>
      <c r="X30" s="3"/>
      <c r="Y30" s="109"/>
      <c r="Z30" s="22"/>
      <c r="AA30" s="110"/>
    </row>
    <row r="31" spans="1:29" x14ac:dyDescent="0.25">
      <c r="A31" s="19" t="s">
        <v>51</v>
      </c>
      <c r="B31" s="55"/>
      <c r="C31" s="55"/>
      <c r="D31" s="2"/>
      <c r="E31" s="2"/>
      <c r="F31" s="55"/>
      <c r="G31" s="55"/>
      <c r="H31" s="2"/>
      <c r="I31" s="2"/>
      <c r="J31" s="55"/>
      <c r="K31" s="55"/>
      <c r="L31" s="2"/>
      <c r="M31" s="2"/>
      <c r="N31" s="55"/>
      <c r="O31" s="55"/>
      <c r="P31" s="2"/>
      <c r="Q31" s="2"/>
      <c r="R31" s="55"/>
      <c r="S31" s="55"/>
      <c r="T31" s="2"/>
      <c r="U31" s="2"/>
      <c r="V31" s="55"/>
      <c r="W31" s="55"/>
      <c r="X31" s="2"/>
      <c r="Y31" s="2"/>
      <c r="Z31" s="21"/>
      <c r="AA31" s="21"/>
    </row>
    <row r="32" spans="1:29" s="16" customFormat="1" x14ac:dyDescent="0.25">
      <c r="A32" s="33" t="s">
        <v>82</v>
      </c>
      <c r="B32" s="57">
        <v>48</v>
      </c>
      <c r="C32" s="57">
        <v>3032.92</v>
      </c>
      <c r="D32" s="3">
        <v>84</v>
      </c>
      <c r="E32" s="3">
        <v>2760.39</v>
      </c>
      <c r="F32" s="57">
        <v>100</v>
      </c>
      <c r="G32" s="57">
        <v>5489.27</v>
      </c>
      <c r="H32" s="3">
        <v>103</v>
      </c>
      <c r="I32" s="3">
        <v>3335.62</v>
      </c>
      <c r="J32" s="57">
        <v>63</v>
      </c>
      <c r="K32" s="57">
        <v>1686.4</v>
      </c>
      <c r="L32" s="3">
        <v>82</v>
      </c>
      <c r="M32" s="3">
        <v>2896.26</v>
      </c>
      <c r="N32" s="57">
        <v>138</v>
      </c>
      <c r="O32" s="58">
        <v>4000.26</v>
      </c>
      <c r="P32" s="3">
        <v>35</v>
      </c>
      <c r="Q32" s="94">
        <v>1016.99</v>
      </c>
      <c r="R32" s="57">
        <v>120</v>
      </c>
      <c r="S32" s="58">
        <v>4280.8500000000004</v>
      </c>
      <c r="T32" s="3">
        <v>86</v>
      </c>
      <c r="U32" s="94">
        <v>6659.61</v>
      </c>
      <c r="V32" s="57">
        <v>75</v>
      </c>
      <c r="W32" s="58">
        <v>3393.32</v>
      </c>
      <c r="X32" s="3">
        <v>69</v>
      </c>
      <c r="Y32" s="94">
        <v>2781.74</v>
      </c>
      <c r="Z32" s="22">
        <f>B32+D32+F32+H32+J32+L32+N32+P32+R32+T32+V32+X32</f>
        <v>1003</v>
      </c>
      <c r="AA32" s="45">
        <f>C32+E32+G32+I32+K32+M32+O32+Q32+S32+U32+W32+Y32</f>
        <v>41333.630000000005</v>
      </c>
    </row>
    <row r="33" spans="1:31" x14ac:dyDescent="0.25">
      <c r="A33" s="33" t="s">
        <v>83</v>
      </c>
      <c r="B33" s="57">
        <v>31</v>
      </c>
      <c r="C33" s="57">
        <v>2079.4899999999998</v>
      </c>
      <c r="D33" s="3">
        <v>34</v>
      </c>
      <c r="E33" s="3">
        <v>2368.6799999999998</v>
      </c>
      <c r="F33" s="57">
        <v>54</v>
      </c>
      <c r="G33" s="57">
        <v>1389.5</v>
      </c>
      <c r="H33" s="3">
        <v>35</v>
      </c>
      <c r="I33" s="3">
        <v>606.88</v>
      </c>
      <c r="J33" s="57">
        <v>26</v>
      </c>
      <c r="K33" s="57">
        <v>516.30999999999995</v>
      </c>
      <c r="L33" s="3">
        <v>18</v>
      </c>
      <c r="M33" s="3">
        <v>316.37</v>
      </c>
      <c r="N33" s="57">
        <v>15</v>
      </c>
      <c r="O33" s="58">
        <v>227.63</v>
      </c>
      <c r="P33" s="3">
        <v>23</v>
      </c>
      <c r="Q33" s="94">
        <v>455.96</v>
      </c>
      <c r="R33" s="57">
        <v>14</v>
      </c>
      <c r="S33" s="58">
        <v>337.66</v>
      </c>
      <c r="T33" s="3">
        <v>17</v>
      </c>
      <c r="U33" s="94">
        <v>76.180000000000007</v>
      </c>
      <c r="V33" s="57">
        <v>7</v>
      </c>
      <c r="W33" s="58">
        <v>149.72</v>
      </c>
      <c r="X33" s="3">
        <v>11</v>
      </c>
      <c r="Y33" s="94">
        <v>885.32</v>
      </c>
      <c r="Z33" s="22">
        <f>B33+D33+F33+H33+J33+L33+N33+P33+R33+T33+V33+X33</f>
        <v>285</v>
      </c>
      <c r="AA33" s="45">
        <f>C33+E33+G33+I33+K33+M33+O33+Q33+S33+U33+W33+Y33</f>
        <v>9409.7000000000007</v>
      </c>
    </row>
    <row r="34" spans="1:31" s="14" customFormat="1" x14ac:dyDescent="0.25">
      <c r="A34" s="31" t="s">
        <v>84</v>
      </c>
      <c r="B34" s="101">
        <f t="shared" ref="B34:M34" si="5">B32+B33</f>
        <v>79</v>
      </c>
      <c r="C34" s="102">
        <f t="shared" si="5"/>
        <v>5112.41</v>
      </c>
      <c r="D34" s="103">
        <f t="shared" si="5"/>
        <v>118</v>
      </c>
      <c r="E34" s="104">
        <f t="shared" si="5"/>
        <v>5129.07</v>
      </c>
      <c r="F34" s="101">
        <f t="shared" si="5"/>
        <v>154</v>
      </c>
      <c r="G34" s="102">
        <f t="shared" si="5"/>
        <v>6878.77</v>
      </c>
      <c r="H34" s="103">
        <f t="shared" si="5"/>
        <v>138</v>
      </c>
      <c r="I34" s="104">
        <f t="shared" si="5"/>
        <v>3942.5</v>
      </c>
      <c r="J34" s="101">
        <f t="shared" si="5"/>
        <v>89</v>
      </c>
      <c r="K34" s="102">
        <f t="shared" si="5"/>
        <v>2202.71</v>
      </c>
      <c r="L34" s="103">
        <f t="shared" si="5"/>
        <v>100</v>
      </c>
      <c r="M34" s="104">
        <f t="shared" si="5"/>
        <v>3212.63</v>
      </c>
      <c r="N34" s="101">
        <f t="shared" ref="N34:AA34" si="6">SUM(N32:N33)</f>
        <v>153</v>
      </c>
      <c r="O34" s="102">
        <f t="shared" si="6"/>
        <v>4227.8900000000003</v>
      </c>
      <c r="P34" s="103">
        <f t="shared" si="6"/>
        <v>58</v>
      </c>
      <c r="Q34" s="104">
        <f t="shared" si="6"/>
        <v>1472.95</v>
      </c>
      <c r="R34" s="101">
        <f t="shared" si="6"/>
        <v>134</v>
      </c>
      <c r="S34" s="102">
        <f t="shared" si="6"/>
        <v>4618.51</v>
      </c>
      <c r="T34" s="103">
        <f t="shared" si="6"/>
        <v>103</v>
      </c>
      <c r="U34" s="104">
        <f t="shared" si="6"/>
        <v>6735.79</v>
      </c>
      <c r="V34" s="101">
        <f t="shared" si="6"/>
        <v>82</v>
      </c>
      <c r="W34" s="102">
        <f t="shared" si="6"/>
        <v>3543.04</v>
      </c>
      <c r="X34" s="103">
        <f t="shared" si="6"/>
        <v>80</v>
      </c>
      <c r="Y34" s="104">
        <f t="shared" si="6"/>
        <v>3667.06</v>
      </c>
      <c r="Z34" s="98">
        <f t="shared" si="6"/>
        <v>1288</v>
      </c>
      <c r="AA34" s="76">
        <f t="shared" si="6"/>
        <v>50743.33</v>
      </c>
    </row>
    <row r="35" spans="1:31" s="1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1" s="14" customFormat="1" ht="26.4" x14ac:dyDescent="0.25">
      <c r="A36" s="132" t="s">
        <v>85</v>
      </c>
      <c r="B36" s="26"/>
      <c r="C36" s="27">
        <f>C15+C24+C34-C8</f>
        <v>6893.0600000000013</v>
      </c>
      <c r="D36" s="26"/>
      <c r="E36" s="27">
        <f>E15+E24+E34-E8</f>
        <v>8076.2199999999993</v>
      </c>
      <c r="F36" s="26"/>
      <c r="G36" s="27">
        <f>G15+G24+G34-G8</f>
        <v>7202.4900000000007</v>
      </c>
      <c r="H36" s="26"/>
      <c r="I36" s="27">
        <f>I15+I24+I34-I8</f>
        <v>5582.5700000000006</v>
      </c>
      <c r="J36" s="26"/>
      <c r="K36" s="27">
        <f>K15+K24+K34-K8</f>
        <v>3934.56</v>
      </c>
      <c r="L36" s="26"/>
      <c r="M36" s="27">
        <f>M15+M24+M34-M8</f>
        <v>3440.45</v>
      </c>
      <c r="N36" s="26"/>
      <c r="O36" s="27">
        <f>O15+O24+O34-O8</f>
        <v>5201.1400000000003</v>
      </c>
      <c r="P36" s="26"/>
      <c r="Q36" s="27">
        <f>Q15+Q24+Q34-Q8</f>
        <v>2574.9899999999998</v>
      </c>
      <c r="R36" s="26"/>
      <c r="S36" s="27">
        <f>S15+S24+S34-S8</f>
        <v>5544.81</v>
      </c>
      <c r="T36" s="26"/>
      <c r="U36" s="27">
        <f>U15+U24+U34-U8</f>
        <v>9488.86</v>
      </c>
      <c r="V36" s="26"/>
      <c r="W36" s="27">
        <f>W15+W24+W34-W8</f>
        <v>5394.8099999999995</v>
      </c>
      <c r="X36" s="26"/>
      <c r="Y36" s="27">
        <f>Y15+Y24+Y34-Y8</f>
        <v>5829.06</v>
      </c>
      <c r="Z36" s="26"/>
      <c r="AA36" s="27">
        <f>AA15+AA24+AA34-AA8</f>
        <v>69163.020000000019</v>
      </c>
      <c r="AE36" s="29"/>
    </row>
    <row r="37" spans="1:31" s="16" customFormat="1" x14ac:dyDescent="0.25">
      <c r="A37" s="75"/>
      <c r="B37" s="18"/>
      <c r="C37" s="18"/>
      <c r="D37" s="18"/>
      <c r="E37" s="18"/>
      <c r="F37" s="18"/>
      <c r="G37" s="18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31" ht="23.4" x14ac:dyDescent="0.25">
      <c r="A38" s="72" t="s">
        <v>86</v>
      </c>
    </row>
    <row r="39" spans="1:31" ht="24" x14ac:dyDescent="0.25">
      <c r="A39" s="73" t="s">
        <v>87</v>
      </c>
    </row>
  </sheetData>
  <mergeCells count="13">
    <mergeCell ref="N2:O2"/>
    <mergeCell ref="P2:Q2"/>
    <mergeCell ref="Z2:AA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4" type="noConversion"/>
  <pageMargins left="0.18" right="0.2" top="0.51" bottom="0.86" header="0.5" footer="0.5"/>
  <pageSetup scale="98" orientation="landscape" r:id="rId1"/>
  <headerFooter alignWithMargins="0">
    <oddFooter>&amp;L&amp;8&amp;Z&amp;F&amp;R&amp;8Prepared by Danielle Meier
&amp;D</oddFooter>
  </headerFooter>
  <ignoredErrors>
    <ignoredError sqref="C29:AA29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E39"/>
  <sheetViews>
    <sheetView zoomScaleNormal="100" workbookViewId="0">
      <pane xSplit="1" topLeftCell="B1" activePane="topRight" state="frozen"/>
      <selection pane="topRight"/>
    </sheetView>
  </sheetViews>
  <sheetFormatPr defaultRowHeight="13.2" x14ac:dyDescent="0.25"/>
  <cols>
    <col min="1" max="1" width="49.44140625" customWidth="1"/>
    <col min="2" max="2" width="6" style="1" customWidth="1"/>
    <col min="3" max="3" width="9.5546875" style="1" customWidth="1"/>
    <col min="4" max="4" width="6" style="1" customWidth="1"/>
    <col min="5" max="5" width="10" style="1" customWidth="1"/>
    <col min="6" max="6" width="6.109375" style="1" customWidth="1"/>
    <col min="7" max="7" width="10.109375" style="1" customWidth="1"/>
    <col min="8" max="8" width="6.6640625" style="1" customWidth="1"/>
    <col min="9" max="9" width="9.33203125" style="1" customWidth="1"/>
    <col min="10" max="10" width="6.33203125" style="1" customWidth="1"/>
    <col min="11" max="11" width="9.33203125" style="1" customWidth="1"/>
    <col min="12" max="12" width="6.44140625" style="1" customWidth="1"/>
    <col min="13" max="13" width="8.109375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8.109375" style="1" customWidth="1"/>
    <col min="18" max="18" width="6.33203125" style="1" customWidth="1"/>
    <col min="19" max="19" width="8.109375" style="1" customWidth="1"/>
    <col min="20" max="20" width="6.33203125" style="1" customWidth="1"/>
    <col min="21" max="21" width="8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88671875" style="2" customWidth="1"/>
    <col min="27" max="27" width="11.6640625" style="2" customWidth="1"/>
    <col min="28" max="194" width="8.88671875" customWidth="1"/>
  </cols>
  <sheetData>
    <row r="1" spans="1:27" x14ac:dyDescent="0.25">
      <c r="A1" t="s">
        <v>66</v>
      </c>
    </row>
    <row r="2" spans="1:27" s="16" customFormat="1" x14ac:dyDescent="0.25">
      <c r="A2" s="13" t="s">
        <v>91</v>
      </c>
      <c r="B2" s="144" t="s">
        <v>0</v>
      </c>
      <c r="C2" s="144"/>
      <c r="D2" s="143" t="s">
        <v>1</v>
      </c>
      <c r="E2" s="143"/>
      <c r="F2" s="144" t="s">
        <v>2</v>
      </c>
      <c r="G2" s="144"/>
      <c r="H2" s="143" t="s">
        <v>3</v>
      </c>
      <c r="I2" s="143"/>
      <c r="J2" s="144" t="s">
        <v>4</v>
      </c>
      <c r="K2" s="144"/>
      <c r="L2" s="143" t="s">
        <v>5</v>
      </c>
      <c r="M2" s="143"/>
      <c r="N2" s="144" t="s">
        <v>6</v>
      </c>
      <c r="O2" s="144"/>
      <c r="P2" s="143" t="s">
        <v>7</v>
      </c>
      <c r="Q2" s="143"/>
      <c r="R2" s="144" t="s">
        <v>8</v>
      </c>
      <c r="S2" s="144"/>
      <c r="T2" s="143" t="s">
        <v>9</v>
      </c>
      <c r="U2" s="143"/>
      <c r="V2" s="144" t="s">
        <v>10</v>
      </c>
      <c r="W2" s="144"/>
      <c r="X2" s="143" t="s">
        <v>11</v>
      </c>
      <c r="Y2" s="143"/>
      <c r="Z2" s="145" t="s">
        <v>12</v>
      </c>
      <c r="AA2" s="145"/>
    </row>
    <row r="3" spans="1:27" s="16" customFormat="1" x14ac:dyDescent="0.25">
      <c r="B3" s="85" t="s">
        <v>13</v>
      </c>
      <c r="C3" s="85" t="s">
        <v>14</v>
      </c>
      <c r="D3" s="91" t="s">
        <v>13</v>
      </c>
      <c r="E3" s="91" t="s">
        <v>14</v>
      </c>
      <c r="F3" s="85" t="s">
        <v>13</v>
      </c>
      <c r="G3" s="85" t="s">
        <v>14</v>
      </c>
      <c r="H3" s="91" t="s">
        <v>13</v>
      </c>
      <c r="I3" s="91" t="s">
        <v>14</v>
      </c>
      <c r="J3" s="85" t="s">
        <v>13</v>
      </c>
      <c r="K3" s="85" t="s">
        <v>14</v>
      </c>
      <c r="L3" s="91" t="s">
        <v>13</v>
      </c>
      <c r="M3" s="91" t="s">
        <v>14</v>
      </c>
      <c r="N3" s="85" t="s">
        <v>13</v>
      </c>
      <c r="O3" s="85" t="s">
        <v>14</v>
      </c>
      <c r="P3" s="91" t="s">
        <v>13</v>
      </c>
      <c r="Q3" s="91" t="s">
        <v>14</v>
      </c>
      <c r="R3" s="85" t="s">
        <v>13</v>
      </c>
      <c r="S3" s="85" t="s">
        <v>14</v>
      </c>
      <c r="T3" s="91" t="s">
        <v>13</v>
      </c>
      <c r="U3" s="91" t="s">
        <v>14</v>
      </c>
      <c r="V3" s="85" t="s">
        <v>13</v>
      </c>
      <c r="W3" s="85" t="s">
        <v>14</v>
      </c>
      <c r="X3" s="91" t="s">
        <v>13</v>
      </c>
      <c r="Y3" s="91" t="s">
        <v>14</v>
      </c>
      <c r="Z3" s="67" t="s">
        <v>13</v>
      </c>
      <c r="AA3" s="67" t="s">
        <v>14</v>
      </c>
    </row>
    <row r="4" spans="1:27" x14ac:dyDescent="0.25">
      <c r="A4" s="12" t="s">
        <v>89</v>
      </c>
      <c r="B4" s="55"/>
      <c r="C4" s="55"/>
      <c r="D4" s="2"/>
      <c r="E4" s="2"/>
      <c r="F4" s="55"/>
      <c r="G4" s="55"/>
      <c r="H4" s="2"/>
      <c r="I4" s="2"/>
      <c r="J4" s="55"/>
      <c r="K4" s="55"/>
      <c r="L4" s="2"/>
      <c r="M4" s="2"/>
      <c r="N4" s="55"/>
      <c r="O4" s="55"/>
      <c r="P4" s="2"/>
      <c r="Q4" s="2"/>
      <c r="R4" s="55"/>
      <c r="S4" s="55"/>
      <c r="T4" s="2"/>
      <c r="U4" s="2"/>
      <c r="V4" s="55"/>
      <c r="W4" s="55"/>
      <c r="X4" s="2"/>
      <c r="Y4" s="2"/>
      <c r="Z4" s="21"/>
      <c r="AA4" s="21"/>
    </row>
    <row r="5" spans="1:27" x14ac:dyDescent="0.25">
      <c r="A5" s="18" t="s">
        <v>92</v>
      </c>
      <c r="B5" s="56">
        <v>126</v>
      </c>
      <c r="C5" s="55"/>
      <c r="D5" s="4">
        <v>149</v>
      </c>
      <c r="E5" s="2"/>
      <c r="F5" s="56">
        <v>111</v>
      </c>
      <c r="G5" s="55"/>
      <c r="H5" s="4">
        <v>106</v>
      </c>
      <c r="I5" s="2"/>
      <c r="J5" s="56">
        <v>49</v>
      </c>
      <c r="K5" s="55"/>
      <c r="L5" s="4">
        <v>68</v>
      </c>
      <c r="M5" s="2"/>
      <c r="N5" s="56">
        <v>61</v>
      </c>
      <c r="O5" s="55"/>
      <c r="P5" s="4">
        <v>75</v>
      </c>
      <c r="Q5" s="2"/>
      <c r="R5" s="56">
        <v>89</v>
      </c>
      <c r="S5" s="55"/>
      <c r="T5" s="4">
        <v>76</v>
      </c>
      <c r="U5" s="2"/>
      <c r="V5" s="86">
        <v>78</v>
      </c>
      <c r="W5" s="55"/>
      <c r="X5" s="4">
        <v>53</v>
      </c>
      <c r="Y5" s="2"/>
      <c r="Z5" s="23">
        <f>B5+D5+F5+H5+J5+L5+N5+P5+R5+T5+V5+X5</f>
        <v>1041</v>
      </c>
      <c r="AA5" s="21"/>
    </row>
    <row r="6" spans="1:27" x14ac:dyDescent="0.25">
      <c r="A6" s="69" t="s">
        <v>67</v>
      </c>
      <c r="B6" s="55"/>
      <c r="C6" s="55">
        <v>1256.8499999999999</v>
      </c>
      <c r="D6" s="2"/>
      <c r="E6" s="2">
        <v>891.16</v>
      </c>
      <c r="F6" s="55"/>
      <c r="G6" s="55">
        <v>740.34</v>
      </c>
      <c r="H6" s="2"/>
      <c r="I6" s="2">
        <v>614.28</v>
      </c>
      <c r="J6" s="55"/>
      <c r="K6" s="55">
        <v>275.14</v>
      </c>
      <c r="L6" s="2"/>
      <c r="M6" s="2">
        <v>454.22</v>
      </c>
      <c r="N6" s="55"/>
      <c r="O6" s="55">
        <v>605.52</v>
      </c>
      <c r="P6" s="2"/>
      <c r="Q6" s="2">
        <v>756.86</v>
      </c>
      <c r="R6" s="55"/>
      <c r="S6" s="55">
        <v>794.52</v>
      </c>
      <c r="T6" s="2"/>
      <c r="U6" s="2">
        <v>468.76</v>
      </c>
      <c r="V6" s="55"/>
      <c r="W6" s="55">
        <v>622.05999999999995</v>
      </c>
      <c r="X6" s="2"/>
      <c r="Y6" s="2">
        <v>451.82</v>
      </c>
      <c r="Z6" s="21"/>
      <c r="AA6" s="22">
        <f>C6+E6+G6+I6+K6+M6+O6+Q6+S6+U6+W6+Y6</f>
        <v>7931.5299999999988</v>
      </c>
    </row>
    <row r="7" spans="1:27" x14ac:dyDescent="0.25">
      <c r="A7" s="33" t="s">
        <v>68</v>
      </c>
      <c r="B7" s="55"/>
      <c r="C7" s="86">
        <v>126</v>
      </c>
      <c r="D7" s="2"/>
      <c r="E7" s="92">
        <v>149</v>
      </c>
      <c r="F7" s="55"/>
      <c r="G7" s="86">
        <v>111</v>
      </c>
      <c r="H7" s="2"/>
      <c r="I7" s="92">
        <v>106</v>
      </c>
      <c r="J7" s="55"/>
      <c r="K7" s="86">
        <v>49</v>
      </c>
      <c r="L7" s="2"/>
      <c r="M7" s="92">
        <v>68</v>
      </c>
      <c r="N7" s="55"/>
      <c r="O7" s="86">
        <v>61</v>
      </c>
      <c r="P7" s="2"/>
      <c r="Q7" s="92">
        <v>75</v>
      </c>
      <c r="R7" s="55"/>
      <c r="S7" s="86">
        <v>89</v>
      </c>
      <c r="T7" s="2"/>
      <c r="U7" s="92">
        <v>76</v>
      </c>
      <c r="V7" s="55"/>
      <c r="W7" s="86">
        <v>78</v>
      </c>
      <c r="X7" s="2"/>
      <c r="Y7" s="92">
        <v>53</v>
      </c>
      <c r="Z7" s="21"/>
      <c r="AA7" s="23">
        <f>C7+E7+G7+I7+K7+M7+O7+Q7+S7+U7+W7+Y7</f>
        <v>1041</v>
      </c>
    </row>
    <row r="8" spans="1:27" x14ac:dyDescent="0.25">
      <c r="A8" s="19" t="s">
        <v>30</v>
      </c>
      <c r="B8" s="57"/>
      <c r="C8" s="97">
        <f>SUM(C6:C7)</f>
        <v>1382.85</v>
      </c>
      <c r="D8" s="3"/>
      <c r="E8" s="32">
        <f>SUM(E6:E7)</f>
        <v>1040.1599999999999</v>
      </c>
      <c r="F8" s="57"/>
      <c r="G8" s="97">
        <f>SUM(G6:G7)</f>
        <v>851.34</v>
      </c>
      <c r="H8" s="3"/>
      <c r="I8" s="32">
        <f>SUM(I6:I7)</f>
        <v>720.28</v>
      </c>
      <c r="J8" s="57"/>
      <c r="K8" s="97">
        <f>SUM(K6:K7)</f>
        <v>324.14</v>
      </c>
      <c r="L8" s="3"/>
      <c r="M8" s="32">
        <f>SUM(M6:M7)</f>
        <v>522.22</v>
      </c>
      <c r="N8" s="57"/>
      <c r="O8" s="97">
        <f>SUM(O6:O7)</f>
        <v>666.52</v>
      </c>
      <c r="P8" s="3"/>
      <c r="Q8" s="32">
        <f>SUM(Q6:Q7)</f>
        <v>831.86</v>
      </c>
      <c r="R8" s="57"/>
      <c r="S8" s="97">
        <f>SUM(S6:S7)</f>
        <v>883.52</v>
      </c>
      <c r="T8" s="3"/>
      <c r="U8" s="32">
        <f>SUM(U6:U7)</f>
        <v>544.76</v>
      </c>
      <c r="V8" s="57"/>
      <c r="W8" s="97">
        <f>SUM(W6:W7)</f>
        <v>700.06</v>
      </c>
      <c r="X8" s="3"/>
      <c r="Y8" s="32">
        <f>SUM(Y6:Y7)</f>
        <v>504.82</v>
      </c>
      <c r="Z8" s="22"/>
      <c r="AA8" s="27">
        <f>SUM(AA6:AA7)</f>
        <v>8972.5299999999988</v>
      </c>
    </row>
    <row r="9" spans="1:27" s="16" customFormat="1" x14ac:dyDescent="0.25">
      <c r="B9" s="57"/>
      <c r="C9" s="57"/>
      <c r="D9" s="3"/>
      <c r="E9" s="3"/>
      <c r="F9" s="57"/>
      <c r="G9" s="57"/>
      <c r="H9" s="3"/>
      <c r="I9" s="3"/>
      <c r="J9" s="57"/>
      <c r="K9" s="57"/>
      <c r="L9" s="3"/>
      <c r="M9" s="3"/>
      <c r="N9" s="57"/>
      <c r="O9" s="57"/>
      <c r="P9" s="3"/>
      <c r="Q9" s="3"/>
      <c r="R9" s="57"/>
      <c r="S9" s="57"/>
      <c r="T9" s="3"/>
      <c r="U9" s="3"/>
      <c r="V9" s="57"/>
      <c r="W9" s="57"/>
      <c r="X9" s="3"/>
      <c r="Y9" s="3"/>
      <c r="Z9" s="22"/>
      <c r="AA9" s="22"/>
    </row>
    <row r="10" spans="1:27" x14ac:dyDescent="0.25">
      <c r="A10" s="19" t="s">
        <v>52</v>
      </c>
      <c r="B10" s="55"/>
      <c r="C10" s="55"/>
      <c r="D10" s="2"/>
      <c r="E10" s="2"/>
      <c r="F10" s="55"/>
      <c r="G10" s="55"/>
      <c r="H10" s="2"/>
      <c r="I10" s="2"/>
      <c r="J10" s="55"/>
      <c r="K10" s="55"/>
      <c r="L10" s="2"/>
      <c r="M10" s="2"/>
      <c r="N10" s="55"/>
      <c r="O10" s="55"/>
      <c r="P10" s="2"/>
      <c r="Q10" s="2"/>
      <c r="R10" s="55"/>
      <c r="S10" s="55"/>
      <c r="T10" s="2"/>
      <c r="U10" s="2"/>
      <c r="V10" s="55"/>
      <c r="W10" s="55"/>
      <c r="X10" s="2"/>
      <c r="Y10" s="2"/>
      <c r="Z10" s="21"/>
      <c r="AA10" s="21"/>
    </row>
    <row r="11" spans="1:27" x14ac:dyDescent="0.25">
      <c r="A11" s="17" t="s">
        <v>69</v>
      </c>
      <c r="B11" s="55">
        <v>76</v>
      </c>
      <c r="C11" s="55">
        <v>1401.24</v>
      </c>
      <c r="D11" s="2">
        <v>69</v>
      </c>
      <c r="E11" s="2">
        <v>1098.83</v>
      </c>
      <c r="F11" s="55">
        <v>39</v>
      </c>
      <c r="G11" s="55">
        <v>677.78</v>
      </c>
      <c r="H11" s="2">
        <v>46</v>
      </c>
      <c r="I11" s="2">
        <v>1006.46</v>
      </c>
      <c r="J11" s="55">
        <v>33</v>
      </c>
      <c r="K11" s="55">
        <v>629.48</v>
      </c>
      <c r="L11" s="2">
        <v>20</v>
      </c>
      <c r="M11" s="2">
        <v>347.95</v>
      </c>
      <c r="N11" s="55">
        <v>30</v>
      </c>
      <c r="O11" s="55">
        <v>696.84</v>
      </c>
      <c r="P11" s="2">
        <v>29</v>
      </c>
      <c r="Q11" s="2">
        <v>681.42</v>
      </c>
      <c r="R11" s="55">
        <v>50</v>
      </c>
      <c r="S11" s="55">
        <v>1034.4000000000001</v>
      </c>
      <c r="T11" s="2">
        <v>41</v>
      </c>
      <c r="U11" s="2">
        <v>938.68</v>
      </c>
      <c r="V11" s="55">
        <v>43</v>
      </c>
      <c r="W11" s="55">
        <v>840.43</v>
      </c>
      <c r="X11" s="2">
        <v>37</v>
      </c>
      <c r="Y11" s="2">
        <v>806.98</v>
      </c>
      <c r="Z11" s="22">
        <f t="shared" ref="Z11:AA14" si="0">B11+D11+F11+H11+J11+L11+N11+P11+R11+T11+V11+X11</f>
        <v>513</v>
      </c>
      <c r="AA11" s="22">
        <f t="shared" si="0"/>
        <v>10160.49</v>
      </c>
    </row>
    <row r="12" spans="1:27" x14ac:dyDescent="0.25">
      <c r="A12" s="17" t="s">
        <v>70</v>
      </c>
      <c r="B12" s="55">
        <v>4</v>
      </c>
      <c r="C12" s="55">
        <v>109.19</v>
      </c>
      <c r="D12" s="2">
        <v>5</v>
      </c>
      <c r="E12" s="2">
        <v>105.8</v>
      </c>
      <c r="F12" s="55">
        <v>5</v>
      </c>
      <c r="G12" s="55">
        <v>65.06</v>
      </c>
      <c r="H12" s="2">
        <v>1</v>
      </c>
      <c r="I12" s="2">
        <v>31.3</v>
      </c>
      <c r="J12" s="55"/>
      <c r="K12" s="55"/>
      <c r="L12" s="2">
        <v>3</v>
      </c>
      <c r="M12" s="2">
        <v>19.12</v>
      </c>
      <c r="N12" s="55"/>
      <c r="O12" s="55"/>
      <c r="P12" s="2">
        <v>6</v>
      </c>
      <c r="Q12" s="2">
        <v>329.74</v>
      </c>
      <c r="R12" s="55">
        <v>7</v>
      </c>
      <c r="S12" s="55">
        <v>250.38</v>
      </c>
      <c r="T12" s="2"/>
      <c r="U12" s="2"/>
      <c r="V12" s="55"/>
      <c r="W12" s="55"/>
      <c r="X12" s="2"/>
      <c r="Y12" s="2"/>
      <c r="Z12" s="22">
        <f t="shared" si="0"/>
        <v>31</v>
      </c>
      <c r="AA12" s="22">
        <f t="shared" si="0"/>
        <v>910.59</v>
      </c>
    </row>
    <row r="13" spans="1:27" x14ac:dyDescent="0.25">
      <c r="A13" s="33" t="s">
        <v>71</v>
      </c>
      <c r="B13" s="55">
        <v>2</v>
      </c>
      <c r="C13" s="55">
        <v>188</v>
      </c>
      <c r="D13" s="2">
        <v>3</v>
      </c>
      <c r="E13" s="2">
        <v>318</v>
      </c>
      <c r="F13" s="55">
        <v>1</v>
      </c>
      <c r="G13" s="55">
        <v>130</v>
      </c>
      <c r="H13" s="2">
        <v>1</v>
      </c>
      <c r="I13" s="2">
        <v>192</v>
      </c>
      <c r="J13" s="55">
        <v>1</v>
      </c>
      <c r="K13" s="55">
        <v>94</v>
      </c>
      <c r="L13" s="2">
        <v>2</v>
      </c>
      <c r="M13" s="2">
        <v>242</v>
      </c>
      <c r="N13" s="55"/>
      <c r="O13" s="55"/>
      <c r="P13" s="2"/>
      <c r="Q13" s="2"/>
      <c r="R13" s="55">
        <v>1</v>
      </c>
      <c r="S13" s="55">
        <v>180</v>
      </c>
      <c r="T13" s="2">
        <v>3</v>
      </c>
      <c r="U13" s="2">
        <v>200</v>
      </c>
      <c r="V13" s="55">
        <v>8</v>
      </c>
      <c r="W13" s="55">
        <v>313</v>
      </c>
      <c r="X13" s="2">
        <v>2</v>
      </c>
      <c r="Y13" s="2">
        <v>270.01</v>
      </c>
      <c r="Z13" s="22">
        <f t="shared" si="0"/>
        <v>24</v>
      </c>
      <c r="AA13" s="22">
        <f t="shared" si="0"/>
        <v>2127.0100000000002</v>
      </c>
    </row>
    <row r="14" spans="1:27" s="16" customFormat="1" x14ac:dyDescent="0.25">
      <c r="A14" s="33" t="s">
        <v>72</v>
      </c>
      <c r="B14" s="56"/>
      <c r="C14" s="56"/>
      <c r="D14" s="4"/>
      <c r="E14" s="4"/>
      <c r="F14" s="56"/>
      <c r="G14" s="56"/>
      <c r="H14" s="4"/>
      <c r="I14" s="4"/>
      <c r="J14" s="56"/>
      <c r="K14" s="56"/>
      <c r="L14" s="4"/>
      <c r="M14" s="4"/>
      <c r="N14" s="56"/>
      <c r="O14" s="56"/>
      <c r="P14" s="4"/>
      <c r="Q14" s="4"/>
      <c r="R14" s="56"/>
      <c r="S14" s="56"/>
      <c r="T14" s="4"/>
      <c r="U14" s="4"/>
      <c r="V14" s="56"/>
      <c r="W14" s="56"/>
      <c r="X14" s="4"/>
      <c r="Y14" s="4"/>
      <c r="Z14" s="22">
        <f t="shared" si="0"/>
        <v>0</v>
      </c>
      <c r="AA14" s="22">
        <f t="shared" si="0"/>
        <v>0</v>
      </c>
    </row>
    <row r="15" spans="1:27" x14ac:dyDescent="0.25">
      <c r="A15" s="70" t="s">
        <v>73</v>
      </c>
      <c r="B15" s="96">
        <f t="shared" ref="B15:AA15" si="1">SUM(B11:B14)</f>
        <v>82</v>
      </c>
      <c r="C15" s="97">
        <f t="shared" si="1"/>
        <v>1698.43</v>
      </c>
      <c r="D15" s="20">
        <f t="shared" si="1"/>
        <v>77</v>
      </c>
      <c r="E15" s="32">
        <f t="shared" si="1"/>
        <v>1522.6299999999999</v>
      </c>
      <c r="F15" s="96">
        <f t="shared" si="1"/>
        <v>45</v>
      </c>
      <c r="G15" s="97">
        <f t="shared" si="1"/>
        <v>872.83999999999992</v>
      </c>
      <c r="H15" s="20">
        <f t="shared" si="1"/>
        <v>48</v>
      </c>
      <c r="I15" s="32">
        <f t="shared" si="1"/>
        <v>1229.76</v>
      </c>
      <c r="J15" s="96">
        <f t="shared" si="1"/>
        <v>34</v>
      </c>
      <c r="K15" s="97">
        <f t="shared" si="1"/>
        <v>723.48</v>
      </c>
      <c r="L15" s="20">
        <f t="shared" si="1"/>
        <v>25</v>
      </c>
      <c r="M15" s="32">
        <f t="shared" si="1"/>
        <v>609.06999999999994</v>
      </c>
      <c r="N15" s="96">
        <f t="shared" si="1"/>
        <v>30</v>
      </c>
      <c r="O15" s="97">
        <f t="shared" si="1"/>
        <v>696.84</v>
      </c>
      <c r="P15" s="20">
        <f t="shared" si="1"/>
        <v>35</v>
      </c>
      <c r="Q15" s="32">
        <f t="shared" si="1"/>
        <v>1011.16</v>
      </c>
      <c r="R15" s="96">
        <f t="shared" si="1"/>
        <v>58</v>
      </c>
      <c r="S15" s="97">
        <f t="shared" si="1"/>
        <v>1464.7800000000002</v>
      </c>
      <c r="T15" s="20">
        <f t="shared" si="1"/>
        <v>44</v>
      </c>
      <c r="U15" s="32">
        <f t="shared" si="1"/>
        <v>1138.6799999999998</v>
      </c>
      <c r="V15" s="96">
        <f t="shared" si="1"/>
        <v>51</v>
      </c>
      <c r="W15" s="97">
        <f t="shared" si="1"/>
        <v>1153.4299999999998</v>
      </c>
      <c r="X15" s="20">
        <f t="shared" si="1"/>
        <v>39</v>
      </c>
      <c r="Y15" s="32">
        <f t="shared" si="1"/>
        <v>1076.99</v>
      </c>
      <c r="Z15" s="98">
        <f t="shared" si="1"/>
        <v>568</v>
      </c>
      <c r="AA15" s="76">
        <f t="shared" si="1"/>
        <v>13198.09</v>
      </c>
    </row>
    <row r="16" spans="1:27" s="16" customFormat="1" x14ac:dyDescent="0.25">
      <c r="B16" s="57"/>
      <c r="C16" s="57"/>
      <c r="D16" s="3"/>
      <c r="E16" s="3"/>
      <c r="F16" s="57"/>
      <c r="G16" s="57"/>
      <c r="H16" s="3"/>
      <c r="I16" s="3"/>
      <c r="J16" s="57"/>
      <c r="K16" s="57"/>
      <c r="L16" s="3"/>
      <c r="M16" s="3"/>
      <c r="N16" s="57"/>
      <c r="O16" s="57"/>
      <c r="P16" s="3"/>
      <c r="Q16" s="3"/>
      <c r="R16" s="57"/>
      <c r="S16" s="57"/>
      <c r="T16" s="3"/>
      <c r="U16" s="3"/>
      <c r="V16" s="57"/>
      <c r="W16" s="57"/>
      <c r="X16" s="3"/>
      <c r="Y16" s="3"/>
      <c r="Z16" s="22"/>
      <c r="AA16" s="22"/>
    </row>
    <row r="17" spans="1:29" x14ac:dyDescent="0.25">
      <c r="A17" s="19" t="s">
        <v>74</v>
      </c>
      <c r="B17" s="55"/>
      <c r="C17" s="55"/>
      <c r="D17" s="2"/>
      <c r="E17" s="2"/>
      <c r="F17" s="55"/>
      <c r="G17" s="55"/>
      <c r="H17" s="2"/>
      <c r="I17" s="2"/>
      <c r="J17" s="55"/>
      <c r="K17" s="55"/>
      <c r="L17" s="2"/>
      <c r="M17" s="2"/>
      <c r="N17" s="55"/>
      <c r="O17" s="55"/>
      <c r="P17" s="2"/>
      <c r="Q17" s="2"/>
      <c r="R17" s="55"/>
      <c r="S17" s="55"/>
      <c r="T17" s="2"/>
      <c r="U17" s="2"/>
      <c r="V17" s="55"/>
      <c r="W17" s="55"/>
      <c r="X17" s="2"/>
      <c r="Y17" s="2"/>
      <c r="Z17" s="21"/>
      <c r="AA17" s="21"/>
    </row>
    <row r="18" spans="1:29" x14ac:dyDescent="0.25">
      <c r="A18" s="33" t="s">
        <v>75</v>
      </c>
      <c r="B18" s="57"/>
      <c r="C18" s="57"/>
      <c r="D18" s="3"/>
      <c r="E18" s="3"/>
      <c r="F18" s="57"/>
      <c r="G18" s="57"/>
      <c r="H18" s="3"/>
      <c r="I18" s="3"/>
      <c r="J18" s="57"/>
      <c r="K18" s="57"/>
      <c r="L18" s="3"/>
      <c r="M18" s="3"/>
      <c r="N18" s="57"/>
      <c r="O18" s="57"/>
      <c r="P18" s="3"/>
      <c r="Q18" s="3"/>
      <c r="R18" s="57"/>
      <c r="S18" s="57"/>
      <c r="T18" s="3"/>
      <c r="U18" s="3"/>
      <c r="V18" s="57"/>
      <c r="W18" s="57"/>
      <c r="X18" s="3"/>
      <c r="Y18" s="3"/>
      <c r="Z18" s="22">
        <f t="shared" ref="Z18:AA23" si="2">B18+D18+F18+H18+J18+L18+N18+P18+R18+T18+V18+X18</f>
        <v>0</v>
      </c>
      <c r="AA18" s="22">
        <f t="shared" si="2"/>
        <v>0</v>
      </c>
    </row>
    <row r="19" spans="1:29" x14ac:dyDescent="0.25">
      <c r="A19" s="33" t="s">
        <v>76</v>
      </c>
      <c r="B19" s="55"/>
      <c r="C19" s="55"/>
      <c r="D19" s="2"/>
      <c r="E19" s="2"/>
      <c r="F19" s="55"/>
      <c r="G19" s="55"/>
      <c r="H19" s="2"/>
      <c r="I19" s="2"/>
      <c r="J19" s="55"/>
      <c r="K19" s="55"/>
      <c r="L19" s="2"/>
      <c r="M19" s="2"/>
      <c r="N19" s="55"/>
      <c r="O19" s="55"/>
      <c r="P19" s="2">
        <v>2</v>
      </c>
      <c r="Q19" s="2">
        <v>360.3</v>
      </c>
      <c r="R19" s="55"/>
      <c r="S19" s="55"/>
      <c r="T19" s="2"/>
      <c r="U19" s="2"/>
      <c r="V19" s="55"/>
      <c r="W19" s="55"/>
      <c r="X19" s="2"/>
      <c r="Y19" s="2"/>
      <c r="Z19" s="22">
        <f t="shared" si="2"/>
        <v>2</v>
      </c>
      <c r="AA19" s="22">
        <f t="shared" si="2"/>
        <v>360.3</v>
      </c>
    </row>
    <row r="20" spans="1:29" x14ac:dyDescent="0.25">
      <c r="A20" s="33" t="s">
        <v>77</v>
      </c>
      <c r="B20" s="55"/>
      <c r="C20" s="55"/>
      <c r="D20" s="2"/>
      <c r="E20" s="2"/>
      <c r="F20" s="55"/>
      <c r="G20" s="55"/>
      <c r="H20" s="2"/>
      <c r="I20" s="2"/>
      <c r="J20" s="55"/>
      <c r="K20" s="55"/>
      <c r="L20" s="2"/>
      <c r="M20" s="2"/>
      <c r="N20" s="55"/>
      <c r="O20" s="55"/>
      <c r="P20" s="2"/>
      <c r="Q20" s="2"/>
      <c r="R20" s="55"/>
      <c r="S20" s="55"/>
      <c r="T20" s="2"/>
      <c r="U20" s="2"/>
      <c r="V20" s="55"/>
      <c r="W20" s="55"/>
      <c r="X20" s="2"/>
      <c r="Y20" s="2"/>
      <c r="Z20" s="22">
        <f t="shared" si="2"/>
        <v>0</v>
      </c>
      <c r="AA20" s="22">
        <f t="shared" si="2"/>
        <v>0</v>
      </c>
    </row>
    <row r="21" spans="1:29" x14ac:dyDescent="0.25">
      <c r="A21" s="33" t="s">
        <v>78</v>
      </c>
      <c r="B21" s="57">
        <v>3</v>
      </c>
      <c r="C21" s="57">
        <v>1321.14</v>
      </c>
      <c r="D21" s="3">
        <v>2</v>
      </c>
      <c r="E21" s="3">
        <v>309.60000000000002</v>
      </c>
      <c r="F21" s="57">
        <v>3</v>
      </c>
      <c r="G21" s="57">
        <v>931.7</v>
      </c>
      <c r="H21" s="3">
        <v>6</v>
      </c>
      <c r="I21" s="3">
        <v>2277.35</v>
      </c>
      <c r="J21" s="57">
        <v>2</v>
      </c>
      <c r="K21" s="57">
        <v>839.05</v>
      </c>
      <c r="L21" s="3">
        <v>4</v>
      </c>
      <c r="M21" s="3">
        <v>1654.6</v>
      </c>
      <c r="N21" s="57">
        <v>6</v>
      </c>
      <c r="O21" s="57">
        <v>1838.31</v>
      </c>
      <c r="P21" s="3">
        <v>6</v>
      </c>
      <c r="Q21" s="3">
        <v>2748.55</v>
      </c>
      <c r="R21" s="57">
        <v>5</v>
      </c>
      <c r="S21" s="57">
        <v>2206.9</v>
      </c>
      <c r="T21" s="3">
        <v>3</v>
      </c>
      <c r="U21" s="3">
        <v>1965.8</v>
      </c>
      <c r="V21" s="57">
        <v>5</v>
      </c>
      <c r="W21" s="57">
        <v>2373.7199999999998</v>
      </c>
      <c r="X21" s="3">
        <v>3</v>
      </c>
      <c r="Y21" s="3">
        <v>1418.5</v>
      </c>
      <c r="Z21" s="22">
        <f t="shared" si="2"/>
        <v>48</v>
      </c>
      <c r="AA21" s="22">
        <f t="shared" si="2"/>
        <v>19885.219999999998</v>
      </c>
    </row>
    <row r="22" spans="1:29" x14ac:dyDescent="0.25">
      <c r="A22" s="33" t="s">
        <v>79</v>
      </c>
      <c r="B22" s="57">
        <v>4</v>
      </c>
      <c r="C22" s="57">
        <v>1244.96</v>
      </c>
      <c r="D22" s="3">
        <v>3</v>
      </c>
      <c r="E22" s="3">
        <v>1220.21</v>
      </c>
      <c r="F22" s="57">
        <v>2</v>
      </c>
      <c r="G22" s="57">
        <v>1005.9</v>
      </c>
      <c r="H22" s="3"/>
      <c r="I22" s="3"/>
      <c r="J22" s="57"/>
      <c r="K22" s="57"/>
      <c r="L22" s="3">
        <v>1</v>
      </c>
      <c r="M22" s="3">
        <v>161.69999999999999</v>
      </c>
      <c r="N22" s="57">
        <v>8</v>
      </c>
      <c r="O22" s="57">
        <v>3087.25</v>
      </c>
      <c r="P22" s="3">
        <v>7</v>
      </c>
      <c r="Q22" s="3">
        <v>2374.41</v>
      </c>
      <c r="R22" s="57">
        <v>1</v>
      </c>
      <c r="S22" s="57">
        <v>266.10000000000002</v>
      </c>
      <c r="T22" s="3">
        <v>3</v>
      </c>
      <c r="U22" s="3">
        <v>1568.9</v>
      </c>
      <c r="V22" s="57">
        <v>3</v>
      </c>
      <c r="W22" s="57">
        <v>638.67999999999995</v>
      </c>
      <c r="X22" s="3"/>
      <c r="Y22" s="3"/>
      <c r="Z22" s="22">
        <f t="shared" si="2"/>
        <v>32</v>
      </c>
      <c r="AA22" s="22">
        <f t="shared" si="2"/>
        <v>11568.11</v>
      </c>
    </row>
    <row r="23" spans="1:29" x14ac:dyDescent="0.25">
      <c r="A23" s="33" t="s">
        <v>61</v>
      </c>
      <c r="B23" s="56"/>
      <c r="C23" s="56"/>
      <c r="D23" s="4"/>
      <c r="E23" s="4"/>
      <c r="F23" s="56"/>
      <c r="G23" s="56"/>
      <c r="H23" s="4"/>
      <c r="I23" s="4"/>
      <c r="J23" s="55"/>
      <c r="K23" s="55"/>
      <c r="L23" s="2">
        <v>5</v>
      </c>
      <c r="M23" s="2">
        <v>1332.21</v>
      </c>
      <c r="N23" s="55">
        <v>1</v>
      </c>
      <c r="O23" s="55">
        <v>75</v>
      </c>
      <c r="P23" s="2"/>
      <c r="Q23" s="2"/>
      <c r="R23" s="55"/>
      <c r="S23" s="55"/>
      <c r="T23" s="2">
        <v>1</v>
      </c>
      <c r="U23" s="2">
        <v>125</v>
      </c>
      <c r="V23" s="55">
        <v>1</v>
      </c>
      <c r="W23" s="55">
        <v>50</v>
      </c>
      <c r="X23" s="2"/>
      <c r="Y23" s="2"/>
      <c r="Z23" s="22">
        <f t="shared" si="2"/>
        <v>8</v>
      </c>
      <c r="AA23" s="22">
        <f t="shared" si="2"/>
        <v>1582.21</v>
      </c>
    </row>
    <row r="24" spans="1:29" x14ac:dyDescent="0.25">
      <c r="A24" s="19" t="s">
        <v>80</v>
      </c>
      <c r="B24" s="96">
        <f t="shared" ref="B24:AA24" si="3">SUM(B18:B23)</f>
        <v>7</v>
      </c>
      <c r="C24" s="97">
        <f t="shared" si="3"/>
        <v>2566.1000000000004</v>
      </c>
      <c r="D24" s="20">
        <f t="shared" si="3"/>
        <v>5</v>
      </c>
      <c r="E24" s="32">
        <f t="shared" si="3"/>
        <v>1529.81</v>
      </c>
      <c r="F24" s="96">
        <f t="shared" si="3"/>
        <v>5</v>
      </c>
      <c r="G24" s="97">
        <f t="shared" si="3"/>
        <v>1937.6</v>
      </c>
      <c r="H24" s="20">
        <f t="shared" si="3"/>
        <v>6</v>
      </c>
      <c r="I24" s="32">
        <f t="shared" si="3"/>
        <v>2277.35</v>
      </c>
      <c r="J24" s="101">
        <f t="shared" si="3"/>
        <v>2</v>
      </c>
      <c r="K24" s="102">
        <f t="shared" si="3"/>
        <v>839.05</v>
      </c>
      <c r="L24" s="103">
        <f t="shared" si="3"/>
        <v>10</v>
      </c>
      <c r="M24" s="104">
        <f t="shared" si="3"/>
        <v>3148.51</v>
      </c>
      <c r="N24" s="101">
        <f t="shared" si="3"/>
        <v>15</v>
      </c>
      <c r="O24" s="102">
        <f t="shared" si="3"/>
        <v>5000.5599999999995</v>
      </c>
      <c r="P24" s="103">
        <f t="shared" si="3"/>
        <v>15</v>
      </c>
      <c r="Q24" s="104">
        <f t="shared" si="3"/>
        <v>5483.26</v>
      </c>
      <c r="R24" s="101">
        <f t="shared" si="3"/>
        <v>6</v>
      </c>
      <c r="S24" s="102">
        <f t="shared" si="3"/>
        <v>2473</v>
      </c>
      <c r="T24" s="103">
        <f t="shared" si="3"/>
        <v>7</v>
      </c>
      <c r="U24" s="104">
        <f t="shared" si="3"/>
        <v>3659.7</v>
      </c>
      <c r="V24" s="101">
        <f t="shared" si="3"/>
        <v>9</v>
      </c>
      <c r="W24" s="102">
        <f t="shared" si="3"/>
        <v>3062.3999999999996</v>
      </c>
      <c r="X24" s="103">
        <f t="shared" si="3"/>
        <v>3</v>
      </c>
      <c r="Y24" s="104">
        <f t="shared" si="3"/>
        <v>1418.5</v>
      </c>
      <c r="Z24" s="98">
        <f t="shared" si="3"/>
        <v>90</v>
      </c>
      <c r="AA24" s="76">
        <f t="shared" si="3"/>
        <v>33395.839999999997</v>
      </c>
    </row>
    <row r="25" spans="1:29" s="16" customFormat="1" x14ac:dyDescent="0.25">
      <c r="A25" s="19"/>
      <c r="B25" s="96"/>
      <c r="C25" s="96"/>
      <c r="D25" s="20"/>
      <c r="E25" s="20"/>
      <c r="F25" s="96"/>
      <c r="G25" s="96"/>
      <c r="H25" s="20"/>
      <c r="I25" s="20"/>
      <c r="J25" s="96"/>
      <c r="K25" s="96"/>
      <c r="L25" s="20"/>
      <c r="M25" s="20"/>
      <c r="N25" s="96"/>
      <c r="O25" s="96"/>
      <c r="P25" s="20"/>
      <c r="Q25" s="20"/>
      <c r="R25" s="96"/>
      <c r="S25" s="96"/>
      <c r="T25" s="20"/>
      <c r="U25" s="20"/>
      <c r="V25" s="96"/>
      <c r="W25" s="96"/>
      <c r="X25" s="20"/>
      <c r="Y25" s="20"/>
      <c r="Z25" s="26"/>
      <c r="AA25" s="26"/>
    </row>
    <row r="26" spans="1:29" ht="13.8" thickBot="1" x14ac:dyDescent="0.3">
      <c r="A26" s="71" t="s">
        <v>81</v>
      </c>
      <c r="B26" s="89">
        <f t="shared" ref="B26:AA26" si="4">B15+B24</f>
        <v>89</v>
      </c>
      <c r="C26" s="90">
        <f t="shared" si="4"/>
        <v>4264.5300000000007</v>
      </c>
      <c r="D26" s="30">
        <f t="shared" si="4"/>
        <v>82</v>
      </c>
      <c r="E26" s="46">
        <f t="shared" si="4"/>
        <v>3052.4399999999996</v>
      </c>
      <c r="F26" s="89">
        <f t="shared" si="4"/>
        <v>50</v>
      </c>
      <c r="G26" s="90">
        <f t="shared" si="4"/>
        <v>2810.4399999999996</v>
      </c>
      <c r="H26" s="30">
        <f t="shared" si="4"/>
        <v>54</v>
      </c>
      <c r="I26" s="46">
        <f t="shared" si="4"/>
        <v>3507.1099999999997</v>
      </c>
      <c r="J26" s="89">
        <f t="shared" si="4"/>
        <v>36</v>
      </c>
      <c r="K26" s="90">
        <f t="shared" si="4"/>
        <v>1562.53</v>
      </c>
      <c r="L26" s="30">
        <f t="shared" si="4"/>
        <v>35</v>
      </c>
      <c r="M26" s="46">
        <f t="shared" si="4"/>
        <v>3757.58</v>
      </c>
      <c r="N26" s="89">
        <f t="shared" si="4"/>
        <v>45</v>
      </c>
      <c r="O26" s="90">
        <f t="shared" si="4"/>
        <v>5697.4</v>
      </c>
      <c r="P26" s="30">
        <f t="shared" si="4"/>
        <v>50</v>
      </c>
      <c r="Q26" s="46">
        <f t="shared" si="4"/>
        <v>6494.42</v>
      </c>
      <c r="R26" s="89">
        <f t="shared" si="4"/>
        <v>64</v>
      </c>
      <c r="S26" s="90">
        <f t="shared" si="4"/>
        <v>3937.78</v>
      </c>
      <c r="T26" s="30">
        <f t="shared" si="4"/>
        <v>51</v>
      </c>
      <c r="U26" s="46">
        <f t="shared" si="4"/>
        <v>4798.3799999999992</v>
      </c>
      <c r="V26" s="89">
        <f t="shared" si="4"/>
        <v>60</v>
      </c>
      <c r="W26" s="90">
        <f t="shared" si="4"/>
        <v>4215.83</v>
      </c>
      <c r="X26" s="30">
        <f t="shared" si="4"/>
        <v>42</v>
      </c>
      <c r="Y26" s="46">
        <f t="shared" si="4"/>
        <v>2495.4899999999998</v>
      </c>
      <c r="Z26" s="24">
        <f t="shared" si="4"/>
        <v>658</v>
      </c>
      <c r="AA26" s="25">
        <f t="shared" si="4"/>
        <v>46593.929999999993</v>
      </c>
    </row>
    <row r="27" spans="1:29" ht="13.8" thickTop="1" x14ac:dyDescent="0.25">
      <c r="A27" s="19"/>
      <c r="B27" s="87"/>
      <c r="C27" s="87"/>
      <c r="D27" s="28"/>
      <c r="E27" s="28"/>
      <c r="F27" s="87"/>
      <c r="G27" s="87"/>
      <c r="H27" s="28"/>
      <c r="I27" s="28"/>
      <c r="J27" s="87"/>
      <c r="K27" s="87"/>
      <c r="L27" s="28"/>
      <c r="M27" s="28"/>
      <c r="N27" s="87"/>
      <c r="O27" s="87"/>
      <c r="P27" s="28"/>
      <c r="Q27" s="28"/>
      <c r="R27" s="87"/>
      <c r="S27" s="87"/>
      <c r="T27" s="28"/>
      <c r="U27" s="28"/>
      <c r="V27" s="87"/>
      <c r="W27" s="87"/>
      <c r="X27" s="28"/>
      <c r="Y27" s="28"/>
      <c r="Z27" s="49"/>
      <c r="AA27" s="50"/>
    </row>
    <row r="28" spans="1:29" ht="12.75" customHeight="1" x14ac:dyDescent="0.25">
      <c r="A28" s="19" t="s">
        <v>53</v>
      </c>
      <c r="B28" s="87"/>
      <c r="C28" s="88">
        <v>44755.93</v>
      </c>
      <c r="D28" s="28"/>
      <c r="E28" s="93">
        <v>46400.46</v>
      </c>
      <c r="F28" s="87"/>
      <c r="G28" s="88">
        <v>38686.550000000003</v>
      </c>
      <c r="H28" s="28"/>
      <c r="I28" s="93">
        <v>33644.5</v>
      </c>
      <c r="J28" s="87"/>
      <c r="K28" s="88">
        <v>16234.62</v>
      </c>
      <c r="L28" s="28"/>
      <c r="M28" s="93">
        <v>22614.94</v>
      </c>
      <c r="N28" s="87"/>
      <c r="O28" s="88">
        <v>17821.78</v>
      </c>
      <c r="P28" s="28"/>
      <c r="Q28" s="93">
        <v>29640.6</v>
      </c>
      <c r="R28" s="87"/>
      <c r="S28" s="88">
        <v>34809.25</v>
      </c>
      <c r="T28" s="28"/>
      <c r="U28" s="93">
        <v>25049.82</v>
      </c>
      <c r="V28" s="87"/>
      <c r="W28" s="88">
        <v>24182.33</v>
      </c>
      <c r="X28" s="28"/>
      <c r="Y28" s="93">
        <v>19068.82</v>
      </c>
      <c r="Z28" s="42"/>
      <c r="AA28" s="27">
        <f>C28+E28+G28+I28+K28+M28+O28+Q28+S28+U28+W28+Y28</f>
        <v>352909.60000000003</v>
      </c>
      <c r="AC28" s="44"/>
    </row>
    <row r="29" spans="1:29" s="6" customFormat="1" ht="12.75" customHeight="1" x14ac:dyDescent="0.25">
      <c r="A29" s="33" t="s">
        <v>54</v>
      </c>
      <c r="B29" s="96"/>
      <c r="C29" s="105">
        <f>C26/C28</f>
        <v>9.5284133298090351E-2</v>
      </c>
      <c r="D29" s="20"/>
      <c r="E29" s="106">
        <f>E26/E28</f>
        <v>6.5784692651753879E-2</v>
      </c>
      <c r="F29" s="96"/>
      <c r="G29" s="105">
        <f>G26/G28</f>
        <v>7.264643655223843E-2</v>
      </c>
      <c r="H29" s="20"/>
      <c r="I29" s="106">
        <f>I26/I28</f>
        <v>0.10424021756899343</v>
      </c>
      <c r="J29" s="96"/>
      <c r="K29" s="105">
        <f>K26/K28</f>
        <v>9.6246786189020744E-2</v>
      </c>
      <c r="L29" s="20"/>
      <c r="M29" s="106">
        <f>M26/M28</f>
        <v>0.16615476317867747</v>
      </c>
      <c r="N29" s="96"/>
      <c r="O29" s="105">
        <f>O26/O28</f>
        <v>0.31968748351735909</v>
      </c>
      <c r="P29" s="20"/>
      <c r="Q29" s="106">
        <f>Q26/Q28</f>
        <v>0.21910555116967945</v>
      </c>
      <c r="R29" s="96"/>
      <c r="S29" s="105">
        <f>S26/S28</f>
        <v>0.11312452868131316</v>
      </c>
      <c r="T29" s="20"/>
      <c r="U29" s="106">
        <f>U26/U28</f>
        <v>0.19155347224051905</v>
      </c>
      <c r="V29" s="96"/>
      <c r="W29" s="105">
        <f>W26/W28</f>
        <v>0.17433514471103487</v>
      </c>
      <c r="X29" s="20"/>
      <c r="Y29" s="106">
        <f>Y26/Y28</f>
        <v>0.1308675628591596</v>
      </c>
      <c r="Z29" s="26"/>
      <c r="AA29" s="107">
        <f>AA26/AA28</f>
        <v>0.13202794710033389</v>
      </c>
    </row>
    <row r="30" spans="1:29" s="18" customFormat="1" ht="13.5" customHeight="1" x14ac:dyDescent="0.25">
      <c r="B30" s="57"/>
      <c r="C30" s="108"/>
      <c r="D30" s="3"/>
      <c r="E30" s="109"/>
      <c r="F30" s="57"/>
      <c r="G30" s="108"/>
      <c r="H30" s="3"/>
      <c r="I30" s="109"/>
      <c r="J30" s="57"/>
      <c r="K30" s="108"/>
      <c r="L30" s="3"/>
      <c r="M30" s="109"/>
      <c r="N30" s="57"/>
      <c r="O30" s="108"/>
      <c r="P30" s="3"/>
      <c r="Q30" s="109"/>
      <c r="R30" s="57"/>
      <c r="S30" s="108"/>
      <c r="T30" s="3"/>
      <c r="U30" s="109"/>
      <c r="V30" s="57"/>
      <c r="W30" s="108"/>
      <c r="X30" s="3"/>
      <c r="Y30" s="109"/>
      <c r="Z30" s="22"/>
      <c r="AA30" s="110"/>
    </row>
    <row r="31" spans="1:29" x14ac:dyDescent="0.25">
      <c r="A31" s="19" t="s">
        <v>51</v>
      </c>
      <c r="B31" s="55"/>
      <c r="C31" s="55"/>
      <c r="D31" s="2"/>
      <c r="E31" s="2"/>
      <c r="F31" s="55"/>
      <c r="G31" s="55"/>
      <c r="H31" s="2"/>
      <c r="I31" s="2"/>
      <c r="J31" s="55"/>
      <c r="K31" s="55"/>
      <c r="L31" s="2"/>
      <c r="M31" s="2"/>
      <c r="N31" s="55"/>
      <c r="O31" s="55"/>
      <c r="P31" s="2"/>
      <c r="Q31" s="2"/>
      <c r="R31" s="55"/>
      <c r="S31" s="55"/>
      <c r="T31" s="2"/>
      <c r="U31" s="2"/>
      <c r="V31" s="55"/>
      <c r="W31" s="55"/>
      <c r="X31" s="2"/>
      <c r="Y31" s="2"/>
      <c r="Z31" s="21"/>
      <c r="AA31" s="21"/>
    </row>
    <row r="32" spans="1:29" s="16" customFormat="1" x14ac:dyDescent="0.25">
      <c r="A32" s="33" t="s">
        <v>82</v>
      </c>
      <c r="B32" s="57">
        <v>49</v>
      </c>
      <c r="C32" s="57">
        <v>3370.26</v>
      </c>
      <c r="D32" s="3">
        <v>48</v>
      </c>
      <c r="E32" s="3">
        <v>2056.37</v>
      </c>
      <c r="F32" s="57">
        <v>51</v>
      </c>
      <c r="G32" s="57">
        <v>2678.02</v>
      </c>
      <c r="H32" s="3">
        <v>68</v>
      </c>
      <c r="I32" s="3">
        <v>3423.32</v>
      </c>
      <c r="J32" s="57">
        <v>67</v>
      </c>
      <c r="K32" s="57">
        <v>3968.45</v>
      </c>
      <c r="L32" s="3">
        <v>16</v>
      </c>
      <c r="M32" s="3">
        <v>836.75</v>
      </c>
      <c r="N32" s="57">
        <v>30</v>
      </c>
      <c r="O32" s="58">
        <v>2283.2800000000002</v>
      </c>
      <c r="P32" s="3">
        <v>44</v>
      </c>
      <c r="Q32" s="94">
        <v>2155.54</v>
      </c>
      <c r="R32" s="57">
        <v>38</v>
      </c>
      <c r="S32" s="58">
        <v>2138.02</v>
      </c>
      <c r="T32" s="3">
        <v>47</v>
      </c>
      <c r="U32" s="94">
        <v>2930.58</v>
      </c>
      <c r="V32" s="57">
        <v>60</v>
      </c>
      <c r="W32" s="58">
        <v>5109.67</v>
      </c>
      <c r="X32" s="3">
        <v>31</v>
      </c>
      <c r="Y32" s="94">
        <v>3297.31</v>
      </c>
      <c r="Z32" s="22">
        <f>B32+D32+F32+H32+J32+L32+N32+P32+R32+T32+V32+X32</f>
        <v>549</v>
      </c>
      <c r="AA32" s="45">
        <f>C32+E32+G32+I32+K32+M32+O32+Q32+S32+U32+W32+Y32</f>
        <v>34247.569999999992</v>
      </c>
    </row>
    <row r="33" spans="1:31" x14ac:dyDescent="0.25">
      <c r="A33" s="33" t="s">
        <v>83</v>
      </c>
      <c r="B33" s="57">
        <v>42</v>
      </c>
      <c r="C33" s="57">
        <v>2794.4</v>
      </c>
      <c r="D33" s="3">
        <v>60</v>
      </c>
      <c r="E33" s="3">
        <v>4677.01</v>
      </c>
      <c r="F33" s="57">
        <v>52</v>
      </c>
      <c r="G33" s="57">
        <v>1792.68</v>
      </c>
      <c r="H33" s="3">
        <v>42</v>
      </c>
      <c r="I33" s="3">
        <v>1526.81</v>
      </c>
      <c r="J33" s="57">
        <v>25</v>
      </c>
      <c r="K33" s="57">
        <v>455.48</v>
      </c>
      <c r="L33" s="3">
        <v>10</v>
      </c>
      <c r="M33" s="3">
        <v>496.25</v>
      </c>
      <c r="N33" s="57">
        <v>9</v>
      </c>
      <c r="O33" s="58">
        <v>153.19</v>
      </c>
      <c r="P33" s="3">
        <v>21</v>
      </c>
      <c r="Q33" s="94">
        <v>585.89</v>
      </c>
      <c r="R33" s="57">
        <v>24</v>
      </c>
      <c r="S33" s="58">
        <v>359.49</v>
      </c>
      <c r="T33" s="3">
        <v>8</v>
      </c>
      <c r="U33" s="94">
        <v>161.36000000000001</v>
      </c>
      <c r="V33" s="57">
        <v>40</v>
      </c>
      <c r="W33" s="58">
        <v>1020</v>
      </c>
      <c r="X33" s="3">
        <v>15</v>
      </c>
      <c r="Y33" s="94">
        <v>1186.6500000000001</v>
      </c>
      <c r="Z33" s="22">
        <f>B33+D33+F33+H33+J33+L33+N33+P33+R33+T33+V33+X33</f>
        <v>348</v>
      </c>
      <c r="AA33" s="45">
        <f>C33+E33+G33+I33+K33+M33+O33+Q33+S33+U33+W33+Y33</f>
        <v>15209.21</v>
      </c>
    </row>
    <row r="34" spans="1:31" s="14" customFormat="1" x14ac:dyDescent="0.25">
      <c r="A34" s="31" t="s">
        <v>84</v>
      </c>
      <c r="B34" s="101">
        <f t="shared" ref="B34:M34" si="5">B32+B33</f>
        <v>91</v>
      </c>
      <c r="C34" s="102">
        <f t="shared" si="5"/>
        <v>6164.66</v>
      </c>
      <c r="D34" s="103">
        <f t="shared" si="5"/>
        <v>108</v>
      </c>
      <c r="E34" s="104">
        <f t="shared" si="5"/>
        <v>6733.38</v>
      </c>
      <c r="F34" s="101">
        <f t="shared" si="5"/>
        <v>103</v>
      </c>
      <c r="G34" s="102">
        <f t="shared" si="5"/>
        <v>4470.7</v>
      </c>
      <c r="H34" s="103">
        <f t="shared" si="5"/>
        <v>110</v>
      </c>
      <c r="I34" s="104">
        <f t="shared" si="5"/>
        <v>4950.13</v>
      </c>
      <c r="J34" s="101">
        <f t="shared" si="5"/>
        <v>92</v>
      </c>
      <c r="K34" s="102">
        <f t="shared" si="5"/>
        <v>4423.93</v>
      </c>
      <c r="L34" s="103">
        <f t="shared" si="5"/>
        <v>26</v>
      </c>
      <c r="M34" s="104">
        <f t="shared" si="5"/>
        <v>1333</v>
      </c>
      <c r="N34" s="101">
        <f t="shared" ref="N34:AA34" si="6">SUM(N32:N33)</f>
        <v>39</v>
      </c>
      <c r="O34" s="102">
        <f t="shared" si="6"/>
        <v>2436.4700000000003</v>
      </c>
      <c r="P34" s="103">
        <f t="shared" si="6"/>
        <v>65</v>
      </c>
      <c r="Q34" s="104">
        <f t="shared" si="6"/>
        <v>2741.43</v>
      </c>
      <c r="R34" s="101">
        <f t="shared" si="6"/>
        <v>62</v>
      </c>
      <c r="S34" s="102">
        <f t="shared" si="6"/>
        <v>2497.5100000000002</v>
      </c>
      <c r="T34" s="103">
        <f t="shared" si="6"/>
        <v>55</v>
      </c>
      <c r="U34" s="104">
        <f t="shared" si="6"/>
        <v>3091.94</v>
      </c>
      <c r="V34" s="101">
        <f t="shared" si="6"/>
        <v>100</v>
      </c>
      <c r="W34" s="104">
        <f t="shared" si="6"/>
        <v>6129.67</v>
      </c>
      <c r="X34" s="103">
        <f t="shared" si="6"/>
        <v>46</v>
      </c>
      <c r="Y34" s="104">
        <f t="shared" si="6"/>
        <v>4483.96</v>
      </c>
      <c r="Z34" s="98">
        <f t="shared" si="6"/>
        <v>897</v>
      </c>
      <c r="AA34" s="76">
        <f t="shared" si="6"/>
        <v>49456.779999999992</v>
      </c>
    </row>
    <row r="35" spans="1:31" s="1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1" s="14" customFormat="1" ht="26.4" x14ac:dyDescent="0.25">
      <c r="A36" s="132" t="s">
        <v>85</v>
      </c>
      <c r="B36" s="26"/>
      <c r="C36" s="27">
        <f>C15+C24+C34-C8</f>
        <v>9046.34</v>
      </c>
      <c r="D36" s="26"/>
      <c r="E36" s="27">
        <f>E15+E24+E34-E8</f>
        <v>8745.66</v>
      </c>
      <c r="F36" s="26"/>
      <c r="G36" s="27">
        <f>G15+G24+G34-G8</f>
        <v>6429.7999999999993</v>
      </c>
      <c r="H36" s="26"/>
      <c r="I36" s="27">
        <f>I15+I24+I34-I8</f>
        <v>7736.96</v>
      </c>
      <c r="J36" s="26"/>
      <c r="K36" s="27">
        <f>K15+K24+K34-K8</f>
        <v>5662.32</v>
      </c>
      <c r="L36" s="26"/>
      <c r="M36" s="27">
        <f>M15+M24+M34-M8</f>
        <v>4568.3599999999997</v>
      </c>
      <c r="N36" s="26"/>
      <c r="O36" s="27">
        <f>O15+O24+O34-O8</f>
        <v>7467.35</v>
      </c>
      <c r="P36" s="26"/>
      <c r="Q36" s="27">
        <f>Q15+Q24+Q34-Q8</f>
        <v>8403.99</v>
      </c>
      <c r="R36" s="26"/>
      <c r="S36" s="27">
        <f>S15+S24+S34-S8</f>
        <v>5551.77</v>
      </c>
      <c r="T36" s="26"/>
      <c r="U36" s="27">
        <f>U15+U24+U34-U8</f>
        <v>7345.5599999999995</v>
      </c>
      <c r="V36" s="26"/>
      <c r="W36" s="27">
        <f>W15+W24+W34-W8</f>
        <v>9645.44</v>
      </c>
      <c r="X36" s="26"/>
      <c r="Y36" s="27">
        <f>Y15+Y24+Y34-Y8</f>
        <v>6474.63</v>
      </c>
      <c r="Z36" s="26"/>
      <c r="AA36" s="27">
        <f>AA15+AA24+AA34-AA8</f>
        <v>87078.18</v>
      </c>
      <c r="AE36" s="29"/>
    </row>
    <row r="37" spans="1:31" s="16" customFormat="1" x14ac:dyDescent="0.25">
      <c r="A37" s="75"/>
      <c r="B37" s="18"/>
      <c r="C37" s="18"/>
      <c r="D37" s="18"/>
      <c r="E37" s="18"/>
      <c r="F37" s="18"/>
      <c r="G37" s="18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31" ht="23.4" x14ac:dyDescent="0.25">
      <c r="A38" s="72" t="s">
        <v>86</v>
      </c>
    </row>
    <row r="39" spans="1:31" ht="24" x14ac:dyDescent="0.25">
      <c r="A39" s="73" t="s">
        <v>87</v>
      </c>
    </row>
  </sheetData>
  <mergeCells count="13">
    <mergeCell ref="N2:O2"/>
    <mergeCell ref="P2:Q2"/>
    <mergeCell ref="Z2:AA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4" type="noConversion"/>
  <pageMargins left="0.18" right="0.2" top="0.51" bottom="0.86" header="0.5" footer="0.5"/>
  <pageSetup scale="98" orientation="landscape" r:id="rId1"/>
  <headerFooter alignWithMargins="0">
    <oddFooter>&amp;L&amp;8&amp;Z&amp;F&amp;R&amp;8Prepared by Danielle Meier
&amp;D</oddFooter>
  </headerFooter>
  <ignoredErrors>
    <ignoredError sqref="C29:AA29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E39"/>
  <sheetViews>
    <sheetView zoomScaleNormal="100" workbookViewId="0">
      <pane xSplit="1" topLeftCell="B1" activePane="topRight" state="frozen"/>
      <selection pane="topRight"/>
    </sheetView>
  </sheetViews>
  <sheetFormatPr defaultRowHeight="13.2" x14ac:dyDescent="0.25"/>
  <cols>
    <col min="1" max="1" width="49.44140625" customWidth="1"/>
    <col min="2" max="2" width="6" style="1" customWidth="1"/>
    <col min="3" max="3" width="9.5546875" style="1" customWidth="1"/>
    <col min="4" max="4" width="6" style="1" customWidth="1"/>
    <col min="5" max="5" width="10" style="1" customWidth="1"/>
    <col min="6" max="6" width="6.109375" style="1" customWidth="1"/>
    <col min="7" max="7" width="10.109375" style="1" customWidth="1"/>
    <col min="8" max="8" width="6.6640625" style="1" customWidth="1"/>
    <col min="9" max="9" width="9.33203125" style="1" customWidth="1"/>
    <col min="10" max="10" width="6.33203125" style="1" customWidth="1"/>
    <col min="11" max="11" width="9.33203125" style="1" customWidth="1"/>
    <col min="12" max="12" width="6.44140625" style="1" customWidth="1"/>
    <col min="13" max="13" width="8.109375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9.109375" style="1" customWidth="1"/>
    <col min="18" max="18" width="6.33203125" style="1" customWidth="1"/>
    <col min="19" max="19" width="9.10937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88671875" style="2" customWidth="1"/>
    <col min="27" max="27" width="11.6640625" style="2" customWidth="1"/>
    <col min="28" max="194" width="8.88671875" customWidth="1"/>
  </cols>
  <sheetData>
    <row r="1" spans="1:27" x14ac:dyDescent="0.25">
      <c r="A1" t="s">
        <v>66</v>
      </c>
    </row>
    <row r="2" spans="1:27" s="16" customFormat="1" x14ac:dyDescent="0.25">
      <c r="A2" t="s">
        <v>23</v>
      </c>
      <c r="B2" s="144" t="s">
        <v>0</v>
      </c>
      <c r="C2" s="144"/>
      <c r="D2" s="143" t="s">
        <v>1</v>
      </c>
      <c r="E2" s="143"/>
      <c r="F2" s="144" t="s">
        <v>2</v>
      </c>
      <c r="G2" s="144"/>
      <c r="H2" s="143" t="s">
        <v>3</v>
      </c>
      <c r="I2" s="143"/>
      <c r="J2" s="144" t="s">
        <v>4</v>
      </c>
      <c r="K2" s="144"/>
      <c r="L2" s="143" t="s">
        <v>5</v>
      </c>
      <c r="M2" s="143"/>
      <c r="N2" s="144" t="s">
        <v>6</v>
      </c>
      <c r="O2" s="144"/>
      <c r="P2" s="143" t="s">
        <v>7</v>
      </c>
      <c r="Q2" s="143"/>
      <c r="R2" s="144" t="s">
        <v>8</v>
      </c>
      <c r="S2" s="144"/>
      <c r="T2" s="143" t="s">
        <v>9</v>
      </c>
      <c r="U2" s="143"/>
      <c r="V2" s="144" t="s">
        <v>10</v>
      </c>
      <c r="W2" s="144"/>
      <c r="X2" s="143" t="s">
        <v>11</v>
      </c>
      <c r="Y2" s="143"/>
      <c r="Z2" s="145" t="s">
        <v>12</v>
      </c>
      <c r="AA2" s="145"/>
    </row>
    <row r="3" spans="1:27" s="16" customFormat="1" x14ac:dyDescent="0.25">
      <c r="B3" s="85" t="s">
        <v>13</v>
      </c>
      <c r="C3" s="85" t="s">
        <v>14</v>
      </c>
      <c r="D3" s="91" t="s">
        <v>13</v>
      </c>
      <c r="E3" s="91" t="s">
        <v>14</v>
      </c>
      <c r="F3" s="85" t="s">
        <v>13</v>
      </c>
      <c r="G3" s="85" t="s">
        <v>14</v>
      </c>
      <c r="H3" s="91" t="s">
        <v>13</v>
      </c>
      <c r="I3" s="91" t="s">
        <v>14</v>
      </c>
      <c r="J3" s="85" t="s">
        <v>13</v>
      </c>
      <c r="K3" s="85" t="s">
        <v>14</v>
      </c>
      <c r="L3" s="91" t="s">
        <v>13</v>
      </c>
      <c r="M3" s="91" t="s">
        <v>14</v>
      </c>
      <c r="N3" s="85" t="s">
        <v>13</v>
      </c>
      <c r="O3" s="85" t="s">
        <v>14</v>
      </c>
      <c r="P3" s="91" t="s">
        <v>13</v>
      </c>
      <c r="Q3" s="91" t="s">
        <v>14</v>
      </c>
      <c r="R3" s="85" t="s">
        <v>13</v>
      </c>
      <c r="S3" s="85" t="s">
        <v>14</v>
      </c>
      <c r="T3" s="91" t="s">
        <v>13</v>
      </c>
      <c r="U3" s="91" t="s">
        <v>14</v>
      </c>
      <c r="V3" s="85" t="s">
        <v>13</v>
      </c>
      <c r="W3" s="85" t="s">
        <v>14</v>
      </c>
      <c r="X3" s="91" t="s">
        <v>13</v>
      </c>
      <c r="Y3" s="91" t="s">
        <v>14</v>
      </c>
      <c r="Z3" s="67" t="s">
        <v>13</v>
      </c>
      <c r="AA3" s="67" t="s">
        <v>14</v>
      </c>
    </row>
    <row r="4" spans="1:27" x14ac:dyDescent="0.25">
      <c r="A4" s="12" t="s">
        <v>89</v>
      </c>
      <c r="B4" s="55"/>
      <c r="C4" s="55"/>
      <c r="D4" s="2"/>
      <c r="E4" s="2"/>
      <c r="F4" s="55"/>
      <c r="G4" s="55"/>
      <c r="H4" s="2"/>
      <c r="I4" s="2"/>
      <c r="J4" s="55"/>
      <c r="K4" s="55"/>
      <c r="L4" s="2"/>
      <c r="M4" s="2"/>
      <c r="N4" s="55"/>
      <c r="O4" s="55"/>
      <c r="P4" s="2"/>
      <c r="Q4" s="2"/>
      <c r="R4" s="55"/>
      <c r="S4" s="55"/>
      <c r="T4" s="2"/>
      <c r="U4" s="2"/>
      <c r="V4" s="55"/>
      <c r="W4" s="55"/>
      <c r="X4" s="2"/>
      <c r="Y4" s="2"/>
      <c r="Z4" s="21"/>
      <c r="AA4" s="21"/>
    </row>
    <row r="5" spans="1:27" x14ac:dyDescent="0.25">
      <c r="A5" s="18" t="s">
        <v>92</v>
      </c>
      <c r="B5" s="56">
        <v>50</v>
      </c>
      <c r="C5" s="55"/>
      <c r="D5" s="4">
        <v>122</v>
      </c>
      <c r="E5" s="2"/>
      <c r="F5" s="56">
        <v>142</v>
      </c>
      <c r="G5" s="55"/>
      <c r="H5" s="4">
        <v>65</v>
      </c>
      <c r="I5" s="2"/>
      <c r="J5" s="56">
        <v>34</v>
      </c>
      <c r="K5" s="55"/>
      <c r="L5" s="4">
        <v>30</v>
      </c>
      <c r="M5" s="2"/>
      <c r="N5" s="56">
        <v>41</v>
      </c>
      <c r="O5" s="55"/>
      <c r="P5" s="4">
        <v>54</v>
      </c>
      <c r="Q5" s="2"/>
      <c r="R5" s="56">
        <v>133</v>
      </c>
      <c r="S5" s="55"/>
      <c r="T5" s="4">
        <v>96</v>
      </c>
      <c r="U5" s="2"/>
      <c r="V5" s="86">
        <v>48</v>
      </c>
      <c r="W5" s="55"/>
      <c r="X5" s="4">
        <v>35</v>
      </c>
      <c r="Y5" s="2"/>
      <c r="Z5" s="23">
        <f>B5+D5+F5+H5+J5+L5+N5+P5+R5+T5+V5+X5</f>
        <v>850</v>
      </c>
      <c r="AA5" s="21"/>
    </row>
    <row r="6" spans="1:27" x14ac:dyDescent="0.25">
      <c r="A6" s="69" t="s">
        <v>67</v>
      </c>
      <c r="B6" s="55"/>
      <c r="C6" s="55">
        <v>602.34</v>
      </c>
      <c r="D6" s="2"/>
      <c r="E6" s="2">
        <v>888.26</v>
      </c>
      <c r="F6" s="55"/>
      <c r="G6" s="55">
        <v>1188.44</v>
      </c>
      <c r="H6" s="2"/>
      <c r="I6" s="2">
        <v>452.32</v>
      </c>
      <c r="J6" s="55"/>
      <c r="K6" s="55">
        <v>256.98</v>
      </c>
      <c r="L6" s="2"/>
      <c r="M6" s="2">
        <v>158.4</v>
      </c>
      <c r="N6" s="55"/>
      <c r="O6" s="55">
        <v>299.27999999999997</v>
      </c>
      <c r="P6" s="2"/>
      <c r="Q6" s="2">
        <v>433</v>
      </c>
      <c r="R6" s="55"/>
      <c r="S6" s="55">
        <v>856.56</v>
      </c>
      <c r="T6" s="2"/>
      <c r="U6" s="2">
        <v>579.26</v>
      </c>
      <c r="V6" s="55"/>
      <c r="W6" s="55">
        <v>361.84</v>
      </c>
      <c r="X6" s="2"/>
      <c r="Y6" s="2">
        <v>233.66</v>
      </c>
      <c r="Z6" s="21"/>
      <c r="AA6" s="22">
        <f>C6+E6+G6+I6+K6+M6+O6+Q6+S6+U6+W6+Y6</f>
        <v>6310.34</v>
      </c>
    </row>
    <row r="7" spans="1:27" x14ac:dyDescent="0.25">
      <c r="A7" s="33" t="s">
        <v>68</v>
      </c>
      <c r="B7" s="55"/>
      <c r="C7" s="86">
        <v>50</v>
      </c>
      <c r="D7" s="2"/>
      <c r="E7" s="92">
        <v>122</v>
      </c>
      <c r="F7" s="55"/>
      <c r="G7" s="86">
        <v>142</v>
      </c>
      <c r="H7" s="2"/>
      <c r="I7" s="92">
        <v>65</v>
      </c>
      <c r="J7" s="55"/>
      <c r="K7" s="86">
        <v>34</v>
      </c>
      <c r="L7" s="2"/>
      <c r="M7" s="92">
        <v>30</v>
      </c>
      <c r="N7" s="55"/>
      <c r="O7" s="86">
        <v>41</v>
      </c>
      <c r="P7" s="2"/>
      <c r="Q7" s="92">
        <v>54</v>
      </c>
      <c r="R7" s="55"/>
      <c r="S7" s="86">
        <v>133</v>
      </c>
      <c r="T7" s="2"/>
      <c r="U7" s="92">
        <v>96</v>
      </c>
      <c r="V7" s="55"/>
      <c r="W7" s="86">
        <v>48</v>
      </c>
      <c r="X7" s="2"/>
      <c r="Y7" s="92">
        <v>35</v>
      </c>
      <c r="Z7" s="21"/>
      <c r="AA7" s="23">
        <f>C7+E7+G7+I7+K7+M7+O7+Q7+S7+U7+W7+Y7</f>
        <v>850</v>
      </c>
    </row>
    <row r="8" spans="1:27" x14ac:dyDescent="0.25">
      <c r="A8" s="19" t="s">
        <v>30</v>
      </c>
      <c r="B8" s="57"/>
      <c r="C8" s="97">
        <f>SUM(C6:C7)</f>
        <v>652.34</v>
      </c>
      <c r="D8" s="3"/>
      <c r="E8" s="32">
        <f>SUM(E6:E7)</f>
        <v>1010.26</v>
      </c>
      <c r="F8" s="57"/>
      <c r="G8" s="97">
        <f>SUM(G6:G7)</f>
        <v>1330.44</v>
      </c>
      <c r="H8" s="3"/>
      <c r="I8" s="32">
        <f>SUM(I6:I7)</f>
        <v>517.31999999999994</v>
      </c>
      <c r="J8" s="57"/>
      <c r="K8" s="97">
        <f>SUM(K6:K7)</f>
        <v>290.98</v>
      </c>
      <c r="L8" s="3"/>
      <c r="M8" s="32">
        <f>SUM(M6:M7)</f>
        <v>188.4</v>
      </c>
      <c r="N8" s="57"/>
      <c r="O8" s="97">
        <f>SUM(O6:O7)</f>
        <v>340.28</v>
      </c>
      <c r="P8" s="3"/>
      <c r="Q8" s="32">
        <f>SUM(Q6:Q7)</f>
        <v>487</v>
      </c>
      <c r="R8" s="57"/>
      <c r="S8" s="97">
        <f>SUM(S6:S7)</f>
        <v>989.56</v>
      </c>
      <c r="T8" s="3"/>
      <c r="U8" s="32">
        <f>SUM(U6:U7)</f>
        <v>675.26</v>
      </c>
      <c r="V8" s="57"/>
      <c r="W8" s="97">
        <f>SUM(W6:W7)</f>
        <v>409.84</v>
      </c>
      <c r="X8" s="3"/>
      <c r="Y8" s="32">
        <f>SUM(Y6:Y7)</f>
        <v>268.65999999999997</v>
      </c>
      <c r="Z8" s="22"/>
      <c r="AA8" s="27">
        <f>SUM(AA6:AA7)</f>
        <v>7160.34</v>
      </c>
    </row>
    <row r="9" spans="1:27" s="16" customFormat="1" x14ac:dyDescent="0.25">
      <c r="B9" s="57"/>
      <c r="C9" s="57"/>
      <c r="D9" s="3"/>
      <c r="E9" s="3"/>
      <c r="F9" s="57"/>
      <c r="G9" s="57"/>
      <c r="H9" s="3"/>
      <c r="I9" s="3"/>
      <c r="J9" s="57"/>
      <c r="K9" s="57"/>
      <c r="L9" s="3"/>
      <c r="M9" s="3"/>
      <c r="N9" s="57"/>
      <c r="O9" s="57"/>
      <c r="P9" s="3"/>
      <c r="Q9" s="3"/>
      <c r="R9" s="57"/>
      <c r="S9" s="57"/>
      <c r="T9" s="3"/>
      <c r="U9" s="3"/>
      <c r="V9" s="57"/>
      <c r="W9" s="57"/>
      <c r="X9" s="3"/>
      <c r="Y9" s="3"/>
      <c r="Z9" s="22"/>
      <c r="AA9" s="22"/>
    </row>
    <row r="10" spans="1:27" x14ac:dyDescent="0.25">
      <c r="A10" s="19" t="s">
        <v>52</v>
      </c>
      <c r="B10" s="55"/>
      <c r="C10" s="55"/>
      <c r="D10" s="2"/>
      <c r="E10" s="2"/>
      <c r="F10" s="55"/>
      <c r="G10" s="55"/>
      <c r="H10" s="2"/>
      <c r="I10" s="2"/>
      <c r="J10" s="55"/>
      <c r="K10" s="55"/>
      <c r="L10" s="2"/>
      <c r="M10" s="2"/>
      <c r="N10" s="55"/>
      <c r="O10" s="55"/>
      <c r="P10" s="2"/>
      <c r="Q10" s="2"/>
      <c r="R10" s="55"/>
      <c r="S10" s="55"/>
      <c r="T10" s="2"/>
      <c r="U10" s="2"/>
      <c r="V10" s="55"/>
      <c r="W10" s="55"/>
      <c r="X10" s="2"/>
      <c r="Y10" s="2"/>
      <c r="Z10" s="21"/>
      <c r="AA10" s="21"/>
    </row>
    <row r="11" spans="1:27" x14ac:dyDescent="0.25">
      <c r="A11" s="17" t="s">
        <v>69</v>
      </c>
      <c r="B11" s="55">
        <v>36</v>
      </c>
      <c r="C11" s="55">
        <v>1040.21</v>
      </c>
      <c r="D11" s="2">
        <v>83</v>
      </c>
      <c r="E11" s="2">
        <v>1914.09</v>
      </c>
      <c r="F11" s="55">
        <v>99</v>
      </c>
      <c r="G11" s="55">
        <v>1813.56</v>
      </c>
      <c r="H11" s="2">
        <v>40</v>
      </c>
      <c r="I11" s="2">
        <v>785.86</v>
      </c>
      <c r="J11" s="55">
        <v>18</v>
      </c>
      <c r="K11" s="55">
        <v>319.88</v>
      </c>
      <c r="L11" s="2">
        <v>18</v>
      </c>
      <c r="M11" s="2">
        <v>237.1</v>
      </c>
      <c r="N11" s="55">
        <v>23</v>
      </c>
      <c r="O11" s="55">
        <v>412.24</v>
      </c>
      <c r="P11" s="2">
        <v>30</v>
      </c>
      <c r="Q11" s="2">
        <v>409.95</v>
      </c>
      <c r="R11" s="55">
        <v>77</v>
      </c>
      <c r="S11" s="55">
        <v>1601.24</v>
      </c>
      <c r="T11" s="2">
        <v>54</v>
      </c>
      <c r="U11" s="2">
        <v>976.72</v>
      </c>
      <c r="V11" s="55">
        <v>28</v>
      </c>
      <c r="W11" s="55">
        <v>654.21</v>
      </c>
      <c r="X11" s="2">
        <v>16</v>
      </c>
      <c r="Y11" s="2">
        <v>348.79</v>
      </c>
      <c r="Z11" s="22">
        <f t="shared" ref="Z11:AA14" si="0">B11+D11+F11+H11+J11+L11+N11+P11+R11+T11+V11+X11</f>
        <v>522</v>
      </c>
      <c r="AA11" s="22">
        <f t="shared" si="0"/>
        <v>10513.850000000002</v>
      </c>
    </row>
    <row r="12" spans="1:27" x14ac:dyDescent="0.25">
      <c r="A12" s="17" t="s">
        <v>70</v>
      </c>
      <c r="B12" s="55">
        <v>1</v>
      </c>
      <c r="C12" s="55">
        <v>21.17</v>
      </c>
      <c r="D12" s="2">
        <v>2</v>
      </c>
      <c r="E12" s="2">
        <v>40.619999999999997</v>
      </c>
      <c r="F12" s="55"/>
      <c r="G12" s="55"/>
      <c r="H12" s="2">
        <v>2</v>
      </c>
      <c r="I12" s="2">
        <v>20.92</v>
      </c>
      <c r="J12" s="55">
        <v>2</v>
      </c>
      <c r="K12" s="55">
        <v>263.75</v>
      </c>
      <c r="L12" s="2"/>
      <c r="M12" s="2"/>
      <c r="N12" s="55"/>
      <c r="O12" s="55"/>
      <c r="P12" s="2"/>
      <c r="Q12" s="2"/>
      <c r="R12" s="55">
        <v>2</v>
      </c>
      <c r="S12" s="55">
        <v>194.34</v>
      </c>
      <c r="T12" s="2">
        <v>4</v>
      </c>
      <c r="U12" s="2">
        <v>212.79</v>
      </c>
      <c r="V12" s="55">
        <v>2</v>
      </c>
      <c r="W12" s="55">
        <v>28.8</v>
      </c>
      <c r="X12" s="2">
        <v>1</v>
      </c>
      <c r="Y12" s="2">
        <v>12.97</v>
      </c>
      <c r="Z12" s="22">
        <f t="shared" si="0"/>
        <v>16</v>
      </c>
      <c r="AA12" s="22">
        <f t="shared" si="0"/>
        <v>795.36</v>
      </c>
    </row>
    <row r="13" spans="1:27" x14ac:dyDescent="0.25">
      <c r="A13" s="33" t="s">
        <v>71</v>
      </c>
      <c r="B13" s="55">
        <v>3</v>
      </c>
      <c r="C13" s="55">
        <v>404</v>
      </c>
      <c r="D13" s="2">
        <v>5</v>
      </c>
      <c r="E13" s="2">
        <v>629</v>
      </c>
      <c r="F13" s="55">
        <v>9</v>
      </c>
      <c r="G13" s="55">
        <v>1170</v>
      </c>
      <c r="H13" s="2">
        <v>4</v>
      </c>
      <c r="I13" s="2">
        <v>506</v>
      </c>
      <c r="J13" s="55">
        <v>1</v>
      </c>
      <c r="K13" s="55">
        <v>266</v>
      </c>
      <c r="L13" s="2">
        <v>2</v>
      </c>
      <c r="M13" s="2">
        <v>316</v>
      </c>
      <c r="N13" s="55"/>
      <c r="O13" s="55"/>
      <c r="P13" s="2">
        <v>4</v>
      </c>
      <c r="Q13" s="2">
        <v>364</v>
      </c>
      <c r="R13" s="55">
        <v>16</v>
      </c>
      <c r="S13" s="55">
        <v>1176.7</v>
      </c>
      <c r="T13" s="2">
        <v>7</v>
      </c>
      <c r="U13" s="2">
        <v>990</v>
      </c>
      <c r="V13" s="55">
        <v>2</v>
      </c>
      <c r="W13" s="55">
        <v>323</v>
      </c>
      <c r="X13" s="2">
        <v>5</v>
      </c>
      <c r="Y13" s="2">
        <v>901</v>
      </c>
      <c r="Z13" s="22">
        <f t="shared" si="0"/>
        <v>58</v>
      </c>
      <c r="AA13" s="22">
        <f t="shared" si="0"/>
        <v>7045.7</v>
      </c>
    </row>
    <row r="14" spans="1:27" s="16" customFormat="1" x14ac:dyDescent="0.25">
      <c r="A14" s="33" t="s">
        <v>72</v>
      </c>
      <c r="B14" s="56"/>
      <c r="C14" s="56"/>
      <c r="D14" s="4"/>
      <c r="E14" s="4"/>
      <c r="F14" s="56"/>
      <c r="G14" s="56"/>
      <c r="H14" s="4"/>
      <c r="I14" s="4"/>
      <c r="J14" s="56"/>
      <c r="K14" s="56"/>
      <c r="L14" s="4"/>
      <c r="M14" s="4"/>
      <c r="N14" s="56"/>
      <c r="O14" s="56"/>
      <c r="P14" s="4"/>
      <c r="Q14" s="4"/>
      <c r="R14" s="56"/>
      <c r="S14" s="56"/>
      <c r="T14" s="4"/>
      <c r="U14" s="4"/>
      <c r="V14" s="56"/>
      <c r="W14" s="56"/>
      <c r="X14" s="4"/>
      <c r="Y14" s="4"/>
      <c r="Z14" s="22">
        <f t="shared" si="0"/>
        <v>0</v>
      </c>
      <c r="AA14" s="22">
        <f t="shared" si="0"/>
        <v>0</v>
      </c>
    </row>
    <row r="15" spans="1:27" x14ac:dyDescent="0.25">
      <c r="A15" s="70" t="s">
        <v>73</v>
      </c>
      <c r="B15" s="96">
        <f t="shared" ref="B15:AA15" si="1">SUM(B11:B14)</f>
        <v>40</v>
      </c>
      <c r="C15" s="97">
        <f t="shared" si="1"/>
        <v>1465.38</v>
      </c>
      <c r="D15" s="20">
        <f t="shared" si="1"/>
        <v>90</v>
      </c>
      <c r="E15" s="32">
        <f t="shared" si="1"/>
        <v>2583.71</v>
      </c>
      <c r="F15" s="96">
        <f t="shared" si="1"/>
        <v>108</v>
      </c>
      <c r="G15" s="97">
        <f t="shared" si="1"/>
        <v>2983.56</v>
      </c>
      <c r="H15" s="20">
        <f t="shared" si="1"/>
        <v>46</v>
      </c>
      <c r="I15" s="32">
        <f t="shared" si="1"/>
        <v>1312.78</v>
      </c>
      <c r="J15" s="96">
        <f t="shared" si="1"/>
        <v>21</v>
      </c>
      <c r="K15" s="97">
        <f t="shared" si="1"/>
        <v>849.63</v>
      </c>
      <c r="L15" s="20">
        <f t="shared" si="1"/>
        <v>20</v>
      </c>
      <c r="M15" s="32">
        <f t="shared" si="1"/>
        <v>553.1</v>
      </c>
      <c r="N15" s="96">
        <f t="shared" si="1"/>
        <v>23</v>
      </c>
      <c r="O15" s="97">
        <f t="shared" si="1"/>
        <v>412.24</v>
      </c>
      <c r="P15" s="20">
        <f t="shared" si="1"/>
        <v>34</v>
      </c>
      <c r="Q15" s="32">
        <f t="shared" si="1"/>
        <v>773.95</v>
      </c>
      <c r="R15" s="96">
        <f t="shared" si="1"/>
        <v>95</v>
      </c>
      <c r="S15" s="97">
        <f t="shared" si="1"/>
        <v>2972.2799999999997</v>
      </c>
      <c r="T15" s="20">
        <f t="shared" si="1"/>
        <v>65</v>
      </c>
      <c r="U15" s="32">
        <f t="shared" si="1"/>
        <v>2179.5100000000002</v>
      </c>
      <c r="V15" s="96">
        <f t="shared" si="1"/>
        <v>32</v>
      </c>
      <c r="W15" s="97">
        <f t="shared" si="1"/>
        <v>1006.01</v>
      </c>
      <c r="X15" s="20">
        <f t="shared" si="1"/>
        <v>22</v>
      </c>
      <c r="Y15" s="32">
        <f t="shared" si="1"/>
        <v>1262.76</v>
      </c>
      <c r="Z15" s="98">
        <f t="shared" si="1"/>
        <v>596</v>
      </c>
      <c r="AA15" s="76">
        <f t="shared" si="1"/>
        <v>18354.910000000003</v>
      </c>
    </row>
    <row r="16" spans="1:27" s="16" customFormat="1" x14ac:dyDescent="0.25">
      <c r="B16" s="57"/>
      <c r="C16" s="57"/>
      <c r="D16" s="3"/>
      <c r="E16" s="3"/>
      <c r="F16" s="57"/>
      <c r="G16" s="57"/>
      <c r="H16" s="3"/>
      <c r="I16" s="3"/>
      <c r="J16" s="57"/>
      <c r="K16" s="57"/>
      <c r="L16" s="3"/>
      <c r="M16" s="3"/>
      <c r="N16" s="57"/>
      <c r="O16" s="57"/>
      <c r="P16" s="3"/>
      <c r="Q16" s="3"/>
      <c r="R16" s="57"/>
      <c r="S16" s="57"/>
      <c r="T16" s="3"/>
      <c r="U16" s="3"/>
      <c r="V16" s="57"/>
      <c r="W16" s="57"/>
      <c r="X16" s="3"/>
      <c r="Y16" s="3"/>
      <c r="Z16" s="22"/>
      <c r="AA16" s="22"/>
    </row>
    <row r="17" spans="1:29" x14ac:dyDescent="0.25">
      <c r="A17" s="19" t="s">
        <v>74</v>
      </c>
      <c r="B17" s="55"/>
      <c r="C17" s="55"/>
      <c r="D17" s="2"/>
      <c r="E17" s="2"/>
      <c r="F17" s="55"/>
      <c r="G17" s="55"/>
      <c r="H17" s="2"/>
      <c r="I17" s="2"/>
      <c r="J17" s="55"/>
      <c r="K17" s="55"/>
      <c r="L17" s="2"/>
      <c r="M17" s="2"/>
      <c r="N17" s="55"/>
      <c r="O17" s="55"/>
      <c r="P17" s="2"/>
      <c r="Q17" s="2"/>
      <c r="R17" s="55"/>
      <c r="S17" s="55"/>
      <c r="T17" s="2"/>
      <c r="U17" s="2"/>
      <c r="V17" s="55"/>
      <c r="W17" s="55"/>
      <c r="X17" s="2"/>
      <c r="Y17" s="2"/>
      <c r="Z17" s="21"/>
      <c r="AA17" s="21"/>
    </row>
    <row r="18" spans="1:29" x14ac:dyDescent="0.25">
      <c r="A18" s="33" t="s">
        <v>75</v>
      </c>
      <c r="B18" s="57"/>
      <c r="C18" s="57"/>
      <c r="D18" s="3"/>
      <c r="E18" s="3"/>
      <c r="F18" s="57"/>
      <c r="G18" s="57"/>
      <c r="H18" s="3"/>
      <c r="I18" s="3"/>
      <c r="J18" s="57"/>
      <c r="K18" s="57"/>
      <c r="L18" s="3"/>
      <c r="M18" s="3"/>
      <c r="N18" s="57"/>
      <c r="O18" s="57"/>
      <c r="P18" s="3"/>
      <c r="Q18" s="3"/>
      <c r="R18" s="57"/>
      <c r="S18" s="57"/>
      <c r="T18" s="3"/>
      <c r="U18" s="3"/>
      <c r="V18" s="57"/>
      <c r="W18" s="57"/>
      <c r="X18" s="3"/>
      <c r="Y18" s="3"/>
      <c r="Z18" s="22">
        <f t="shared" ref="Z18:AA23" si="2">B18+D18+F18+H18+J18+L18+N18+P18+R18+T18+V18+X18</f>
        <v>0</v>
      </c>
      <c r="AA18" s="22">
        <f t="shared" si="2"/>
        <v>0</v>
      </c>
    </row>
    <row r="19" spans="1:29" x14ac:dyDescent="0.25">
      <c r="A19" s="33" t="s">
        <v>76</v>
      </c>
      <c r="B19" s="55"/>
      <c r="C19" s="55"/>
      <c r="D19" s="2"/>
      <c r="E19" s="2"/>
      <c r="F19" s="55"/>
      <c r="G19" s="55"/>
      <c r="H19" s="2"/>
      <c r="I19" s="2"/>
      <c r="J19" s="55"/>
      <c r="K19" s="55"/>
      <c r="L19" s="2"/>
      <c r="M19" s="2"/>
      <c r="N19" s="55"/>
      <c r="O19" s="55"/>
      <c r="P19" s="2"/>
      <c r="Q19" s="2"/>
      <c r="R19" s="55"/>
      <c r="S19" s="55"/>
      <c r="T19" s="2"/>
      <c r="U19" s="2"/>
      <c r="V19" s="55"/>
      <c r="W19" s="55"/>
      <c r="X19" s="2"/>
      <c r="Y19" s="2"/>
      <c r="Z19" s="22">
        <f t="shared" si="2"/>
        <v>0</v>
      </c>
      <c r="AA19" s="22">
        <f t="shared" si="2"/>
        <v>0</v>
      </c>
    </row>
    <row r="20" spans="1:29" x14ac:dyDescent="0.25">
      <c r="A20" s="33" t="s">
        <v>77</v>
      </c>
      <c r="B20" s="55"/>
      <c r="C20" s="55"/>
      <c r="D20" s="2"/>
      <c r="E20" s="2"/>
      <c r="F20" s="55"/>
      <c r="G20" s="55"/>
      <c r="H20" s="2"/>
      <c r="I20" s="2"/>
      <c r="J20" s="55"/>
      <c r="K20" s="55"/>
      <c r="L20" s="2"/>
      <c r="M20" s="2"/>
      <c r="N20" s="55"/>
      <c r="O20" s="55"/>
      <c r="P20" s="2"/>
      <c r="Q20" s="2"/>
      <c r="R20" s="55"/>
      <c r="S20" s="55"/>
      <c r="T20" s="2"/>
      <c r="U20" s="2"/>
      <c r="V20" s="55"/>
      <c r="W20" s="55"/>
      <c r="X20" s="2"/>
      <c r="Y20" s="2"/>
      <c r="Z20" s="22">
        <f t="shared" si="2"/>
        <v>0</v>
      </c>
      <c r="AA20" s="22">
        <f t="shared" si="2"/>
        <v>0</v>
      </c>
    </row>
    <row r="21" spans="1:29" x14ac:dyDescent="0.25">
      <c r="A21" s="33" t="s">
        <v>78</v>
      </c>
      <c r="B21" s="57">
        <v>2</v>
      </c>
      <c r="C21" s="57">
        <v>1189.0999999999999</v>
      </c>
      <c r="D21" s="3">
        <v>1</v>
      </c>
      <c r="E21" s="3">
        <v>145.85</v>
      </c>
      <c r="F21" s="57">
        <v>2</v>
      </c>
      <c r="G21" s="57">
        <v>1246.8499999999999</v>
      </c>
      <c r="H21" s="3">
        <v>1</v>
      </c>
      <c r="I21" s="3">
        <v>130.94</v>
      </c>
      <c r="J21" s="57"/>
      <c r="K21" s="57"/>
      <c r="L21" s="3">
        <v>2</v>
      </c>
      <c r="M21" s="3">
        <v>797.6</v>
      </c>
      <c r="N21" s="57"/>
      <c r="O21" s="57"/>
      <c r="P21" s="3"/>
      <c r="Q21" s="3"/>
      <c r="R21" s="57">
        <v>1</v>
      </c>
      <c r="S21" s="57">
        <v>444.8</v>
      </c>
      <c r="T21" s="3">
        <v>1</v>
      </c>
      <c r="U21" s="3">
        <v>350.2</v>
      </c>
      <c r="V21" s="57">
        <v>1</v>
      </c>
      <c r="W21" s="57">
        <v>173.1</v>
      </c>
      <c r="X21" s="3"/>
      <c r="Y21" s="3"/>
      <c r="Z21" s="22">
        <f t="shared" si="2"/>
        <v>11</v>
      </c>
      <c r="AA21" s="22">
        <f t="shared" si="2"/>
        <v>4478.4400000000005</v>
      </c>
    </row>
    <row r="22" spans="1:29" x14ac:dyDescent="0.25">
      <c r="A22" s="33" t="s">
        <v>79</v>
      </c>
      <c r="B22" s="57">
        <v>3</v>
      </c>
      <c r="C22" s="57">
        <v>1866.46</v>
      </c>
      <c r="D22" s="3"/>
      <c r="E22" s="3"/>
      <c r="F22" s="57">
        <v>3</v>
      </c>
      <c r="G22" s="57">
        <v>792.3</v>
      </c>
      <c r="H22" s="3">
        <v>1</v>
      </c>
      <c r="I22" s="3">
        <v>184.4</v>
      </c>
      <c r="J22" s="57"/>
      <c r="K22" s="57"/>
      <c r="L22" s="3"/>
      <c r="M22" s="3"/>
      <c r="N22" s="57">
        <v>3</v>
      </c>
      <c r="O22" s="57">
        <v>751.97</v>
      </c>
      <c r="P22" s="3">
        <v>2</v>
      </c>
      <c r="Q22" s="3">
        <v>540.35</v>
      </c>
      <c r="R22" s="57">
        <v>1</v>
      </c>
      <c r="S22" s="57">
        <v>236.9</v>
      </c>
      <c r="T22" s="3">
        <v>1</v>
      </c>
      <c r="U22" s="3">
        <v>402.1</v>
      </c>
      <c r="V22" s="57"/>
      <c r="W22" s="57"/>
      <c r="X22" s="3">
        <v>2</v>
      </c>
      <c r="Y22" s="3">
        <v>794.06</v>
      </c>
      <c r="Z22" s="22">
        <f t="shared" si="2"/>
        <v>16</v>
      </c>
      <c r="AA22" s="22">
        <f t="shared" si="2"/>
        <v>5568.5400000000009</v>
      </c>
    </row>
    <row r="23" spans="1:29" x14ac:dyDescent="0.25">
      <c r="A23" s="33" t="s">
        <v>61</v>
      </c>
      <c r="B23" s="56"/>
      <c r="C23" s="56"/>
      <c r="D23" s="4">
        <v>1</v>
      </c>
      <c r="E23" s="4">
        <v>188.42</v>
      </c>
      <c r="F23" s="56"/>
      <c r="G23" s="56"/>
      <c r="H23" s="4"/>
      <c r="I23" s="4"/>
      <c r="J23" s="55"/>
      <c r="K23" s="55"/>
      <c r="L23" s="2"/>
      <c r="M23" s="2"/>
      <c r="N23" s="55"/>
      <c r="O23" s="55"/>
      <c r="P23" s="2"/>
      <c r="Q23" s="2"/>
      <c r="R23" s="55"/>
      <c r="S23" s="55"/>
      <c r="T23" s="2"/>
      <c r="U23" s="2"/>
      <c r="V23" s="55"/>
      <c r="W23" s="55"/>
      <c r="X23" s="2"/>
      <c r="Y23" s="2"/>
      <c r="Z23" s="22">
        <f t="shared" si="2"/>
        <v>1</v>
      </c>
      <c r="AA23" s="22">
        <f t="shared" si="2"/>
        <v>188.42</v>
      </c>
    </row>
    <row r="24" spans="1:29" x14ac:dyDescent="0.25">
      <c r="A24" s="19" t="s">
        <v>80</v>
      </c>
      <c r="B24" s="96">
        <f t="shared" ref="B24:AA24" si="3">SUM(B18:B23)</f>
        <v>5</v>
      </c>
      <c r="C24" s="97">
        <f t="shared" si="3"/>
        <v>3055.56</v>
      </c>
      <c r="D24" s="20">
        <f t="shared" si="3"/>
        <v>2</v>
      </c>
      <c r="E24" s="32">
        <f t="shared" si="3"/>
        <v>334.27</v>
      </c>
      <c r="F24" s="96">
        <f t="shared" si="3"/>
        <v>5</v>
      </c>
      <c r="G24" s="97">
        <f t="shared" si="3"/>
        <v>2039.1499999999999</v>
      </c>
      <c r="H24" s="20">
        <f t="shared" si="3"/>
        <v>2</v>
      </c>
      <c r="I24" s="32">
        <f t="shared" si="3"/>
        <v>315.34000000000003</v>
      </c>
      <c r="J24" s="101">
        <f t="shared" si="3"/>
        <v>0</v>
      </c>
      <c r="K24" s="102">
        <f t="shared" si="3"/>
        <v>0</v>
      </c>
      <c r="L24" s="103">
        <f t="shared" si="3"/>
        <v>2</v>
      </c>
      <c r="M24" s="104">
        <f t="shared" si="3"/>
        <v>797.6</v>
      </c>
      <c r="N24" s="101">
        <f t="shared" si="3"/>
        <v>3</v>
      </c>
      <c r="O24" s="102">
        <f t="shared" si="3"/>
        <v>751.97</v>
      </c>
      <c r="P24" s="103">
        <f t="shared" si="3"/>
        <v>2</v>
      </c>
      <c r="Q24" s="104">
        <f t="shared" si="3"/>
        <v>540.35</v>
      </c>
      <c r="R24" s="101">
        <f t="shared" si="3"/>
        <v>2</v>
      </c>
      <c r="S24" s="102">
        <f t="shared" si="3"/>
        <v>681.7</v>
      </c>
      <c r="T24" s="103">
        <f t="shared" si="3"/>
        <v>2</v>
      </c>
      <c r="U24" s="104">
        <f t="shared" si="3"/>
        <v>752.3</v>
      </c>
      <c r="V24" s="101">
        <f t="shared" si="3"/>
        <v>1</v>
      </c>
      <c r="W24" s="102">
        <f t="shared" si="3"/>
        <v>173.1</v>
      </c>
      <c r="X24" s="103">
        <f t="shared" si="3"/>
        <v>2</v>
      </c>
      <c r="Y24" s="104">
        <f t="shared" si="3"/>
        <v>794.06</v>
      </c>
      <c r="Z24" s="98">
        <f t="shared" si="3"/>
        <v>28</v>
      </c>
      <c r="AA24" s="76">
        <f t="shared" si="3"/>
        <v>10235.400000000001</v>
      </c>
    </row>
    <row r="25" spans="1:29" s="16" customFormat="1" x14ac:dyDescent="0.25">
      <c r="A25" s="19"/>
      <c r="B25" s="96"/>
      <c r="C25" s="96"/>
      <c r="D25" s="20"/>
      <c r="E25" s="20"/>
      <c r="F25" s="96"/>
      <c r="G25" s="96"/>
      <c r="H25" s="20"/>
      <c r="I25" s="20"/>
      <c r="J25" s="96"/>
      <c r="K25" s="96"/>
      <c r="L25" s="20"/>
      <c r="M25" s="20"/>
      <c r="N25" s="96"/>
      <c r="O25" s="96"/>
      <c r="P25" s="20"/>
      <c r="Q25" s="20"/>
      <c r="R25" s="96"/>
      <c r="S25" s="96"/>
      <c r="T25" s="20"/>
      <c r="U25" s="20"/>
      <c r="V25" s="96"/>
      <c r="W25" s="96"/>
      <c r="X25" s="20"/>
      <c r="Y25" s="20"/>
      <c r="Z25" s="26"/>
      <c r="AA25" s="26"/>
    </row>
    <row r="26" spans="1:29" ht="13.8" thickBot="1" x14ac:dyDescent="0.3">
      <c r="A26" s="71" t="s">
        <v>81</v>
      </c>
      <c r="B26" s="89">
        <f t="shared" ref="B26:AA26" si="4">B15+B24</f>
        <v>45</v>
      </c>
      <c r="C26" s="90">
        <f t="shared" si="4"/>
        <v>4520.9400000000005</v>
      </c>
      <c r="D26" s="30">
        <f t="shared" si="4"/>
        <v>92</v>
      </c>
      <c r="E26" s="46">
        <f t="shared" si="4"/>
        <v>2917.98</v>
      </c>
      <c r="F26" s="89">
        <f t="shared" si="4"/>
        <v>113</v>
      </c>
      <c r="G26" s="90">
        <f t="shared" si="4"/>
        <v>5022.71</v>
      </c>
      <c r="H26" s="30">
        <f t="shared" si="4"/>
        <v>48</v>
      </c>
      <c r="I26" s="46">
        <f t="shared" si="4"/>
        <v>1628.12</v>
      </c>
      <c r="J26" s="89">
        <f t="shared" si="4"/>
        <v>21</v>
      </c>
      <c r="K26" s="90">
        <f t="shared" si="4"/>
        <v>849.63</v>
      </c>
      <c r="L26" s="30">
        <f t="shared" si="4"/>
        <v>22</v>
      </c>
      <c r="M26" s="46">
        <f t="shared" si="4"/>
        <v>1350.7</v>
      </c>
      <c r="N26" s="89">
        <f t="shared" si="4"/>
        <v>26</v>
      </c>
      <c r="O26" s="90">
        <f t="shared" si="4"/>
        <v>1164.21</v>
      </c>
      <c r="P26" s="30">
        <f t="shared" si="4"/>
        <v>36</v>
      </c>
      <c r="Q26" s="46">
        <f t="shared" si="4"/>
        <v>1314.3000000000002</v>
      </c>
      <c r="R26" s="89">
        <f t="shared" si="4"/>
        <v>97</v>
      </c>
      <c r="S26" s="90">
        <f t="shared" si="4"/>
        <v>3653.9799999999996</v>
      </c>
      <c r="T26" s="30">
        <f t="shared" si="4"/>
        <v>67</v>
      </c>
      <c r="U26" s="46">
        <f t="shared" si="4"/>
        <v>2931.8100000000004</v>
      </c>
      <c r="V26" s="89">
        <f t="shared" si="4"/>
        <v>33</v>
      </c>
      <c r="W26" s="90">
        <f t="shared" si="4"/>
        <v>1179.1099999999999</v>
      </c>
      <c r="X26" s="30">
        <f t="shared" si="4"/>
        <v>24</v>
      </c>
      <c r="Y26" s="46">
        <f t="shared" si="4"/>
        <v>2056.8199999999997</v>
      </c>
      <c r="Z26" s="24">
        <f t="shared" si="4"/>
        <v>624</v>
      </c>
      <c r="AA26" s="25">
        <f t="shared" si="4"/>
        <v>28590.310000000005</v>
      </c>
    </row>
    <row r="27" spans="1:29" ht="13.8" thickTop="1" x14ac:dyDescent="0.25">
      <c r="A27" s="19"/>
      <c r="B27" s="87"/>
      <c r="C27" s="87"/>
      <c r="D27" s="28"/>
      <c r="E27" s="28"/>
      <c r="F27" s="87"/>
      <c r="G27" s="87"/>
      <c r="H27" s="28"/>
      <c r="I27" s="28"/>
      <c r="J27" s="87"/>
      <c r="K27" s="87"/>
      <c r="L27" s="28"/>
      <c r="M27" s="28"/>
      <c r="N27" s="87"/>
      <c r="O27" s="87"/>
      <c r="P27" s="28"/>
      <c r="Q27" s="28"/>
      <c r="R27" s="87"/>
      <c r="S27" s="87"/>
      <c r="T27" s="28"/>
      <c r="U27" s="28"/>
      <c r="V27" s="87"/>
      <c r="W27" s="87"/>
      <c r="X27" s="28"/>
      <c r="Y27" s="28"/>
      <c r="Z27" s="49"/>
      <c r="AA27" s="50"/>
    </row>
    <row r="28" spans="1:29" ht="12.75" customHeight="1" x14ac:dyDescent="0.25">
      <c r="A28" s="19" t="s">
        <v>53</v>
      </c>
      <c r="B28" s="87"/>
      <c r="C28" s="88">
        <v>31466.41</v>
      </c>
      <c r="D28" s="28"/>
      <c r="E28" s="93">
        <v>49876.73</v>
      </c>
      <c r="F28" s="87"/>
      <c r="G28" s="88">
        <v>44808.14</v>
      </c>
      <c r="H28" s="28"/>
      <c r="I28" s="93">
        <v>23445.67</v>
      </c>
      <c r="J28" s="87"/>
      <c r="K28" s="88">
        <v>12451.94</v>
      </c>
      <c r="L28" s="28"/>
      <c r="M28" s="93">
        <v>12541.4</v>
      </c>
      <c r="N28" s="87"/>
      <c r="O28" s="88">
        <v>12915.68</v>
      </c>
      <c r="P28" s="28"/>
      <c r="Q28" s="93">
        <v>17084.740000000002</v>
      </c>
      <c r="R28" s="87"/>
      <c r="S28" s="88">
        <v>50858.19</v>
      </c>
      <c r="T28" s="28"/>
      <c r="U28" s="93">
        <v>30780.33</v>
      </c>
      <c r="V28" s="87"/>
      <c r="W28" s="88">
        <v>18887.93</v>
      </c>
      <c r="X28" s="28"/>
      <c r="Y28" s="93">
        <v>12073.34</v>
      </c>
      <c r="Z28" s="42"/>
      <c r="AA28" s="27">
        <f>C28+E28+G28+I28+K28+M28+O28+Q28+S28+U28+W28+Y28</f>
        <v>317190.5</v>
      </c>
      <c r="AC28" s="44"/>
    </row>
    <row r="29" spans="1:29" s="6" customFormat="1" ht="12.75" customHeight="1" x14ac:dyDescent="0.25">
      <c r="A29" s="33" t="s">
        <v>54</v>
      </c>
      <c r="B29" s="96"/>
      <c r="C29" s="105">
        <f>C26/C28</f>
        <v>0.1436751126042024</v>
      </c>
      <c r="D29" s="20"/>
      <c r="E29" s="106">
        <f>E26/E28</f>
        <v>5.8503835355685901E-2</v>
      </c>
      <c r="F29" s="96"/>
      <c r="G29" s="105">
        <f>G26/G28</f>
        <v>0.11209369547586666</v>
      </c>
      <c r="H29" s="20"/>
      <c r="I29" s="106">
        <f>I26/I28</f>
        <v>6.9442246692033111E-2</v>
      </c>
      <c r="J29" s="96"/>
      <c r="K29" s="105">
        <f>K26/K28</f>
        <v>6.8232741243533138E-2</v>
      </c>
      <c r="L29" s="20"/>
      <c r="M29" s="106">
        <f>M26/M28</f>
        <v>0.10769929991866938</v>
      </c>
      <c r="N29" s="96"/>
      <c r="O29" s="105">
        <f>O26/O28</f>
        <v>9.0139272574111473E-2</v>
      </c>
      <c r="P29" s="20"/>
      <c r="Q29" s="106">
        <f>Q26/Q28</f>
        <v>7.6928299757561436E-2</v>
      </c>
      <c r="R29" s="96"/>
      <c r="S29" s="105">
        <f>S26/S28</f>
        <v>7.1846442038145664E-2</v>
      </c>
      <c r="T29" s="20"/>
      <c r="U29" s="106">
        <f>U26/U28</f>
        <v>9.5249466136327982E-2</v>
      </c>
      <c r="V29" s="96"/>
      <c r="W29" s="105">
        <f>W26/W28</f>
        <v>6.2426639658236763E-2</v>
      </c>
      <c r="X29" s="20"/>
      <c r="Y29" s="106">
        <f>Y26/Y28</f>
        <v>0.17036048019852001</v>
      </c>
      <c r="Z29" s="26"/>
      <c r="AA29" s="107">
        <f>AA26/AA28</f>
        <v>9.0136085412394151E-2</v>
      </c>
    </row>
    <row r="30" spans="1:29" s="18" customFormat="1" ht="13.5" customHeight="1" x14ac:dyDescent="0.25">
      <c r="B30" s="57"/>
      <c r="C30" s="108"/>
      <c r="D30" s="3"/>
      <c r="E30" s="109"/>
      <c r="F30" s="57"/>
      <c r="G30" s="108"/>
      <c r="H30" s="3"/>
      <c r="I30" s="109"/>
      <c r="J30" s="57"/>
      <c r="K30" s="108"/>
      <c r="L30" s="3"/>
      <c r="M30" s="109"/>
      <c r="N30" s="57"/>
      <c r="O30" s="108"/>
      <c r="P30" s="3"/>
      <c r="Q30" s="109"/>
      <c r="R30" s="57"/>
      <c r="S30" s="108"/>
      <c r="T30" s="3"/>
      <c r="U30" s="109"/>
      <c r="V30" s="57"/>
      <c r="W30" s="108"/>
      <c r="X30" s="3"/>
      <c r="Y30" s="109"/>
      <c r="Z30" s="22"/>
      <c r="AA30" s="110"/>
    </row>
    <row r="31" spans="1:29" x14ac:dyDescent="0.25">
      <c r="A31" s="19" t="s">
        <v>51</v>
      </c>
      <c r="B31" s="55"/>
      <c r="C31" s="55"/>
      <c r="D31" s="2"/>
      <c r="E31" s="2"/>
      <c r="F31" s="55"/>
      <c r="G31" s="55"/>
      <c r="H31" s="2"/>
      <c r="I31" s="2"/>
      <c r="J31" s="55"/>
      <c r="K31" s="55"/>
      <c r="L31" s="2"/>
      <c r="M31" s="2"/>
      <c r="N31" s="55"/>
      <c r="O31" s="55"/>
      <c r="P31" s="2"/>
      <c r="Q31" s="2"/>
      <c r="R31" s="55"/>
      <c r="S31" s="55"/>
      <c r="T31" s="2"/>
      <c r="U31" s="2"/>
      <c r="V31" s="55"/>
      <c r="W31" s="55"/>
      <c r="X31" s="2"/>
      <c r="Y31" s="2"/>
      <c r="Z31" s="21"/>
      <c r="AA31" s="21"/>
    </row>
    <row r="32" spans="1:29" s="16" customFormat="1" x14ac:dyDescent="0.25">
      <c r="A32" s="33" t="s">
        <v>82</v>
      </c>
      <c r="B32" s="57">
        <v>4</v>
      </c>
      <c r="C32" s="57">
        <v>15.99</v>
      </c>
      <c r="D32" s="3">
        <v>21</v>
      </c>
      <c r="E32" s="3">
        <v>1270.97</v>
      </c>
      <c r="F32" s="57">
        <v>10</v>
      </c>
      <c r="G32" s="57">
        <v>407.9</v>
      </c>
      <c r="H32" s="3">
        <v>16</v>
      </c>
      <c r="I32" s="3">
        <v>264.58999999999997</v>
      </c>
      <c r="J32" s="57">
        <v>17</v>
      </c>
      <c r="K32" s="57">
        <v>586.54999999999995</v>
      </c>
      <c r="L32" s="3">
        <v>0</v>
      </c>
      <c r="M32" s="3">
        <v>0</v>
      </c>
      <c r="N32" s="57">
        <v>6</v>
      </c>
      <c r="O32" s="58">
        <v>63.96</v>
      </c>
      <c r="P32" s="3">
        <v>5</v>
      </c>
      <c r="Q32" s="94">
        <v>90</v>
      </c>
      <c r="R32" s="57">
        <v>1</v>
      </c>
      <c r="S32" s="58">
        <v>5</v>
      </c>
      <c r="T32" s="3">
        <v>22</v>
      </c>
      <c r="U32" s="94">
        <v>1200</v>
      </c>
      <c r="V32" s="57">
        <v>5</v>
      </c>
      <c r="W32" s="58">
        <v>712.15</v>
      </c>
      <c r="X32" s="3">
        <v>2</v>
      </c>
      <c r="Y32" s="94">
        <v>358</v>
      </c>
      <c r="Z32" s="22">
        <f>B32+D32+F32+H32+J32+L32+N32+P32+R32+T32+V32+X32</f>
        <v>109</v>
      </c>
      <c r="AA32" s="45">
        <f>C32+E32+G32+I32+K32+M32+O32+Q32+S32+U32+W32+Y32</f>
        <v>4975.1099999999997</v>
      </c>
    </row>
    <row r="33" spans="1:31" x14ac:dyDescent="0.25">
      <c r="A33" s="33" t="s">
        <v>83</v>
      </c>
      <c r="B33" s="57">
        <v>23</v>
      </c>
      <c r="C33" s="57">
        <v>1041.5899999999999</v>
      </c>
      <c r="D33" s="3">
        <v>47</v>
      </c>
      <c r="E33" s="3">
        <v>3622.99</v>
      </c>
      <c r="F33" s="57">
        <v>52</v>
      </c>
      <c r="G33" s="57">
        <v>761.89</v>
      </c>
      <c r="H33" s="3">
        <v>32</v>
      </c>
      <c r="I33" s="3">
        <v>537.34</v>
      </c>
      <c r="J33" s="57">
        <v>47</v>
      </c>
      <c r="K33" s="57">
        <v>1223.29</v>
      </c>
      <c r="L33" s="3">
        <v>1</v>
      </c>
      <c r="M33" s="3">
        <v>20.95</v>
      </c>
      <c r="N33" s="57">
        <v>6</v>
      </c>
      <c r="O33" s="58">
        <v>150.22</v>
      </c>
      <c r="P33" s="3">
        <v>19</v>
      </c>
      <c r="Q33" s="94">
        <v>568.17999999999995</v>
      </c>
      <c r="R33" s="57">
        <v>19</v>
      </c>
      <c r="S33" s="58">
        <v>142.66</v>
      </c>
      <c r="T33" s="3">
        <v>8</v>
      </c>
      <c r="U33" s="94">
        <v>82.22</v>
      </c>
      <c r="V33" s="57">
        <v>51</v>
      </c>
      <c r="W33" s="58">
        <v>1273.96</v>
      </c>
      <c r="X33" s="3">
        <v>27</v>
      </c>
      <c r="Y33" s="94">
        <v>1540.11</v>
      </c>
      <c r="Z33" s="22">
        <f>B33+D33+F33+H33+J33+L33+N33+P33+R33+T33+V33+X33</f>
        <v>332</v>
      </c>
      <c r="AA33" s="45">
        <f>C33+E33+G33+I33+K33+M33+O33+Q33+S33+U33+W33+Y33</f>
        <v>10965.400000000001</v>
      </c>
    </row>
    <row r="34" spans="1:31" s="14" customFormat="1" x14ac:dyDescent="0.25">
      <c r="A34" s="31" t="s">
        <v>84</v>
      </c>
      <c r="B34" s="101">
        <f t="shared" ref="B34:M34" si="5">B32+B33</f>
        <v>27</v>
      </c>
      <c r="C34" s="102">
        <f t="shared" si="5"/>
        <v>1057.58</v>
      </c>
      <c r="D34" s="103">
        <f t="shared" si="5"/>
        <v>68</v>
      </c>
      <c r="E34" s="104">
        <f t="shared" si="5"/>
        <v>4893.96</v>
      </c>
      <c r="F34" s="101">
        <f t="shared" si="5"/>
        <v>62</v>
      </c>
      <c r="G34" s="102">
        <f t="shared" si="5"/>
        <v>1169.79</v>
      </c>
      <c r="H34" s="103">
        <f t="shared" si="5"/>
        <v>48</v>
      </c>
      <c r="I34" s="104">
        <f t="shared" si="5"/>
        <v>801.93000000000006</v>
      </c>
      <c r="J34" s="101">
        <f t="shared" si="5"/>
        <v>64</v>
      </c>
      <c r="K34" s="102">
        <f t="shared" si="5"/>
        <v>1809.84</v>
      </c>
      <c r="L34" s="103">
        <f t="shared" si="5"/>
        <v>1</v>
      </c>
      <c r="M34" s="104">
        <f t="shared" si="5"/>
        <v>20.95</v>
      </c>
      <c r="N34" s="101">
        <f t="shared" ref="N34:AA34" si="6">SUM(N32:N33)</f>
        <v>12</v>
      </c>
      <c r="O34" s="102">
        <f t="shared" si="6"/>
        <v>214.18</v>
      </c>
      <c r="P34" s="103">
        <f t="shared" si="6"/>
        <v>24</v>
      </c>
      <c r="Q34" s="104">
        <f t="shared" si="6"/>
        <v>658.18</v>
      </c>
      <c r="R34" s="101">
        <f t="shared" si="6"/>
        <v>20</v>
      </c>
      <c r="S34" s="102">
        <f t="shared" si="6"/>
        <v>147.66</v>
      </c>
      <c r="T34" s="103">
        <f t="shared" si="6"/>
        <v>30</v>
      </c>
      <c r="U34" s="104">
        <f t="shared" si="6"/>
        <v>1282.22</v>
      </c>
      <c r="V34" s="101">
        <f t="shared" si="6"/>
        <v>56</v>
      </c>
      <c r="W34" s="102">
        <f t="shared" si="6"/>
        <v>1986.1100000000001</v>
      </c>
      <c r="X34" s="103">
        <f t="shared" si="6"/>
        <v>29</v>
      </c>
      <c r="Y34" s="104">
        <f t="shared" si="6"/>
        <v>1898.11</v>
      </c>
      <c r="Z34" s="98">
        <f t="shared" si="6"/>
        <v>441</v>
      </c>
      <c r="AA34" s="76">
        <f t="shared" si="6"/>
        <v>15940.510000000002</v>
      </c>
    </row>
    <row r="35" spans="1:31" s="1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1" s="14" customFormat="1" ht="26.4" x14ac:dyDescent="0.25">
      <c r="A36" s="132" t="s">
        <v>85</v>
      </c>
      <c r="B36" s="26"/>
      <c r="C36" s="27">
        <f>C15+C24+C34-C8</f>
        <v>4926.18</v>
      </c>
      <c r="D36" s="26"/>
      <c r="E36" s="27">
        <f>E15+E24+E34-E8</f>
        <v>6801.68</v>
      </c>
      <c r="F36" s="26"/>
      <c r="G36" s="27">
        <f>G15+G24+G34-G8</f>
        <v>4862.0599999999995</v>
      </c>
      <c r="H36" s="26"/>
      <c r="I36" s="27">
        <f>I15+I24+I34-I8</f>
        <v>1912.7300000000002</v>
      </c>
      <c r="J36" s="26"/>
      <c r="K36" s="27">
        <f>K15+K24+K34-K8</f>
        <v>2368.4899999999998</v>
      </c>
      <c r="L36" s="26"/>
      <c r="M36" s="27">
        <f>M15+M24+M34-M8</f>
        <v>1183.25</v>
      </c>
      <c r="N36" s="26"/>
      <c r="O36" s="27">
        <f>O15+O24+O34-O8</f>
        <v>1038.1100000000001</v>
      </c>
      <c r="P36" s="26"/>
      <c r="Q36" s="27">
        <f>Q15+Q24+Q34-Q8</f>
        <v>1485.48</v>
      </c>
      <c r="R36" s="26"/>
      <c r="S36" s="27">
        <f>S15+S24+S34-S8</f>
        <v>2812.0799999999995</v>
      </c>
      <c r="T36" s="26"/>
      <c r="U36" s="27">
        <f>U15+U24+U34-U8</f>
        <v>3538.7700000000004</v>
      </c>
      <c r="V36" s="26"/>
      <c r="W36" s="27">
        <f>W15+W24+W34-W8</f>
        <v>2755.38</v>
      </c>
      <c r="X36" s="26"/>
      <c r="Y36" s="27">
        <f>Y15+Y24+Y34-Y8</f>
        <v>3686.2699999999995</v>
      </c>
      <c r="Z36" s="26"/>
      <c r="AA36" s="27">
        <f>AA15+AA24+AA34-AA8</f>
        <v>37370.48000000001</v>
      </c>
      <c r="AE36" s="29"/>
    </row>
    <row r="37" spans="1:31" s="16" customFormat="1" x14ac:dyDescent="0.25">
      <c r="A37" s="75"/>
      <c r="B37" s="18"/>
      <c r="C37" s="18"/>
      <c r="D37" s="18"/>
      <c r="E37" s="18"/>
      <c r="F37" s="18"/>
      <c r="G37" s="18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31" ht="23.4" x14ac:dyDescent="0.25">
      <c r="A38" s="72" t="s">
        <v>86</v>
      </c>
    </row>
    <row r="39" spans="1:31" ht="24" x14ac:dyDescent="0.25">
      <c r="A39" s="73" t="s">
        <v>87</v>
      </c>
    </row>
  </sheetData>
  <mergeCells count="13">
    <mergeCell ref="N2:O2"/>
    <mergeCell ref="P2:Q2"/>
    <mergeCell ref="Z2:AA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4" type="noConversion"/>
  <pageMargins left="0.18" right="0.2" top="0.51" bottom="0.86" header="0.5" footer="0.5"/>
  <pageSetup scale="98" orientation="landscape" r:id="rId1"/>
  <headerFooter alignWithMargins="0">
    <oddFooter>&amp;L&amp;8&amp;Z&amp;F&amp;R&amp;8Prepared by Danielle Meier
&amp;D</oddFooter>
  </headerFooter>
  <ignoredErrors>
    <ignoredError sqref="C29:AA29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E39"/>
  <sheetViews>
    <sheetView zoomScaleNormal="100" workbookViewId="0">
      <pane xSplit="1" topLeftCell="B1" activePane="topRight" state="frozen"/>
      <selection pane="topRight"/>
    </sheetView>
  </sheetViews>
  <sheetFormatPr defaultRowHeight="13.2" x14ac:dyDescent="0.25"/>
  <cols>
    <col min="1" max="1" width="49.44140625" customWidth="1"/>
    <col min="2" max="2" width="6" style="1" customWidth="1"/>
    <col min="3" max="3" width="9.5546875" style="1" customWidth="1"/>
    <col min="4" max="4" width="6" style="1" customWidth="1"/>
    <col min="5" max="5" width="10" style="1" customWidth="1"/>
    <col min="6" max="6" width="6.109375" style="1" customWidth="1"/>
    <col min="7" max="7" width="10.109375" style="1" customWidth="1"/>
    <col min="8" max="8" width="6.6640625" style="1" customWidth="1"/>
    <col min="9" max="9" width="9.33203125" style="1" customWidth="1"/>
    <col min="10" max="10" width="6.33203125" style="1" customWidth="1"/>
    <col min="11" max="11" width="9.33203125" style="1" customWidth="1"/>
    <col min="12" max="12" width="6.44140625" style="1" customWidth="1"/>
    <col min="13" max="13" width="8.109375" style="1" customWidth="1"/>
    <col min="14" max="14" width="6.33203125" style="1" customWidth="1"/>
    <col min="15" max="15" width="9.109375" style="1" customWidth="1"/>
    <col min="16" max="16" width="6.33203125" style="1" customWidth="1"/>
    <col min="17" max="17" width="9.109375" style="1" customWidth="1"/>
    <col min="18" max="18" width="6.33203125" style="1" customWidth="1"/>
    <col min="19" max="19" width="9.10937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9.109375" style="1" customWidth="1"/>
    <col min="24" max="24" width="7" style="1" customWidth="1"/>
    <col min="25" max="25" width="9.109375" style="1" customWidth="1"/>
    <col min="26" max="26" width="6.88671875" style="2" customWidth="1"/>
    <col min="27" max="27" width="11.6640625" style="2" customWidth="1"/>
    <col min="28" max="194" width="8.88671875" customWidth="1"/>
  </cols>
  <sheetData>
    <row r="1" spans="1:27" x14ac:dyDescent="0.25">
      <c r="A1" t="s">
        <v>66</v>
      </c>
    </row>
    <row r="2" spans="1:27" s="16" customFormat="1" x14ac:dyDescent="0.25">
      <c r="A2" t="s">
        <v>24</v>
      </c>
      <c r="B2" s="144" t="s">
        <v>0</v>
      </c>
      <c r="C2" s="144"/>
      <c r="D2" s="143" t="s">
        <v>1</v>
      </c>
      <c r="E2" s="143"/>
      <c r="F2" s="144" t="s">
        <v>2</v>
      </c>
      <c r="G2" s="144"/>
      <c r="H2" s="143" t="s">
        <v>3</v>
      </c>
      <c r="I2" s="143"/>
      <c r="J2" s="144" t="s">
        <v>4</v>
      </c>
      <c r="K2" s="144"/>
      <c r="L2" s="143" t="s">
        <v>5</v>
      </c>
      <c r="M2" s="143"/>
      <c r="N2" s="144" t="s">
        <v>6</v>
      </c>
      <c r="O2" s="144"/>
      <c r="P2" s="143" t="s">
        <v>7</v>
      </c>
      <c r="Q2" s="143"/>
      <c r="R2" s="144" t="s">
        <v>8</v>
      </c>
      <c r="S2" s="144"/>
      <c r="T2" s="143" t="s">
        <v>9</v>
      </c>
      <c r="U2" s="143"/>
      <c r="V2" s="144" t="s">
        <v>10</v>
      </c>
      <c r="W2" s="144"/>
      <c r="X2" s="143" t="s">
        <v>11</v>
      </c>
      <c r="Y2" s="143"/>
      <c r="Z2" s="145" t="s">
        <v>12</v>
      </c>
      <c r="AA2" s="145"/>
    </row>
    <row r="3" spans="1:27" s="16" customFormat="1" x14ac:dyDescent="0.25">
      <c r="B3" s="85" t="s">
        <v>13</v>
      </c>
      <c r="C3" s="85" t="s">
        <v>14</v>
      </c>
      <c r="D3" s="91" t="s">
        <v>13</v>
      </c>
      <c r="E3" s="91" t="s">
        <v>14</v>
      </c>
      <c r="F3" s="85" t="s">
        <v>13</v>
      </c>
      <c r="G3" s="85" t="s">
        <v>14</v>
      </c>
      <c r="H3" s="91" t="s">
        <v>13</v>
      </c>
      <c r="I3" s="91" t="s">
        <v>14</v>
      </c>
      <c r="J3" s="85" t="s">
        <v>13</v>
      </c>
      <c r="K3" s="85" t="s">
        <v>14</v>
      </c>
      <c r="L3" s="91" t="s">
        <v>13</v>
      </c>
      <c r="M3" s="91" t="s">
        <v>14</v>
      </c>
      <c r="N3" s="85" t="s">
        <v>13</v>
      </c>
      <c r="O3" s="85" t="s">
        <v>14</v>
      </c>
      <c r="P3" s="91" t="s">
        <v>13</v>
      </c>
      <c r="Q3" s="91" t="s">
        <v>14</v>
      </c>
      <c r="R3" s="85" t="s">
        <v>13</v>
      </c>
      <c r="S3" s="85" t="s">
        <v>14</v>
      </c>
      <c r="T3" s="91" t="s">
        <v>13</v>
      </c>
      <c r="U3" s="91" t="s">
        <v>14</v>
      </c>
      <c r="V3" s="85" t="s">
        <v>13</v>
      </c>
      <c r="W3" s="85" t="s">
        <v>14</v>
      </c>
      <c r="X3" s="91" t="s">
        <v>13</v>
      </c>
      <c r="Y3" s="91" t="s">
        <v>14</v>
      </c>
      <c r="Z3" s="67" t="s">
        <v>13</v>
      </c>
      <c r="AA3" s="67" t="s">
        <v>14</v>
      </c>
    </row>
    <row r="4" spans="1:27" x14ac:dyDescent="0.25">
      <c r="A4" s="12" t="s">
        <v>89</v>
      </c>
      <c r="B4" s="55"/>
      <c r="C4" s="55"/>
      <c r="D4" s="2"/>
      <c r="E4" s="2"/>
      <c r="F4" s="55"/>
      <c r="G4" s="55"/>
      <c r="H4" s="2"/>
      <c r="I4" s="2"/>
      <c r="J4" s="55"/>
      <c r="K4" s="55"/>
      <c r="L4" s="2"/>
      <c r="M4" s="2"/>
      <c r="N4" s="55"/>
      <c r="O4" s="55"/>
      <c r="P4" s="2"/>
      <c r="Q4" s="2"/>
      <c r="R4" s="55"/>
      <c r="S4" s="55"/>
      <c r="T4" s="2"/>
      <c r="U4" s="2"/>
      <c r="V4" s="55"/>
      <c r="W4" s="55"/>
      <c r="X4" s="2"/>
      <c r="Y4" s="2"/>
      <c r="Z4" s="21"/>
      <c r="AA4" s="21"/>
    </row>
    <row r="5" spans="1:27" x14ac:dyDescent="0.25">
      <c r="A5" s="18" t="s">
        <v>92</v>
      </c>
      <c r="B5" s="56">
        <v>1459</v>
      </c>
      <c r="C5" s="55"/>
      <c r="D5" s="4">
        <v>559</v>
      </c>
      <c r="E5" s="2"/>
      <c r="F5" s="56">
        <v>354</v>
      </c>
      <c r="G5" s="55"/>
      <c r="H5" s="4">
        <v>195</v>
      </c>
      <c r="I5" s="2"/>
      <c r="J5" s="56">
        <v>119</v>
      </c>
      <c r="K5" s="55"/>
      <c r="L5" s="4">
        <v>117</v>
      </c>
      <c r="M5" s="2"/>
      <c r="N5" s="56">
        <v>96</v>
      </c>
      <c r="O5" s="55"/>
      <c r="P5" s="4">
        <v>133</v>
      </c>
      <c r="Q5" s="2"/>
      <c r="R5" s="56">
        <v>212</v>
      </c>
      <c r="S5" s="55"/>
      <c r="T5" s="4">
        <v>254</v>
      </c>
      <c r="U5" s="2"/>
      <c r="V5" s="86">
        <v>156</v>
      </c>
      <c r="W5" s="55"/>
      <c r="X5" s="4">
        <v>201</v>
      </c>
      <c r="Y5" s="2"/>
      <c r="Z5" s="23">
        <f>B5+D5+F5+H5+J5+L5+N5+P5+R5+T5+V5+X5</f>
        <v>3855</v>
      </c>
      <c r="AA5" s="21"/>
    </row>
    <row r="6" spans="1:27" x14ac:dyDescent="0.25">
      <c r="A6" s="69" t="s">
        <v>67</v>
      </c>
      <c r="B6" s="55"/>
      <c r="C6" s="55">
        <v>13377.57</v>
      </c>
      <c r="D6" s="2"/>
      <c r="E6" s="2">
        <v>3184.54</v>
      </c>
      <c r="F6" s="55"/>
      <c r="G6" s="55">
        <v>2019.84</v>
      </c>
      <c r="H6" s="2"/>
      <c r="I6" s="2">
        <v>1307.26</v>
      </c>
      <c r="J6" s="55"/>
      <c r="K6" s="55">
        <v>811.38</v>
      </c>
      <c r="L6" s="2"/>
      <c r="M6" s="2">
        <v>599.66</v>
      </c>
      <c r="N6" s="55"/>
      <c r="O6" s="55">
        <v>586.94000000000005</v>
      </c>
      <c r="P6" s="2"/>
      <c r="Q6" s="2">
        <v>879.7</v>
      </c>
      <c r="R6" s="55"/>
      <c r="S6" s="55">
        <v>1245.3599999999999</v>
      </c>
      <c r="T6" s="2"/>
      <c r="U6" s="2">
        <v>1299.8399999999999</v>
      </c>
      <c r="V6" s="55"/>
      <c r="W6" s="55">
        <v>852.94</v>
      </c>
      <c r="X6" s="2"/>
      <c r="Y6" s="2">
        <v>1268.6400000000001</v>
      </c>
      <c r="Z6" s="21"/>
      <c r="AA6" s="22">
        <f>C6+E6+G6+I6+K6+M6+O6+Q6+S6+U6+W6+Y6</f>
        <v>27433.67</v>
      </c>
    </row>
    <row r="7" spans="1:27" x14ac:dyDescent="0.25">
      <c r="A7" s="33" t="s">
        <v>68</v>
      </c>
      <c r="B7" s="55"/>
      <c r="C7" s="86">
        <v>1459</v>
      </c>
      <c r="D7" s="2"/>
      <c r="E7" s="92">
        <v>559</v>
      </c>
      <c r="F7" s="55"/>
      <c r="G7" s="86">
        <v>354</v>
      </c>
      <c r="H7" s="2"/>
      <c r="I7" s="92">
        <v>195</v>
      </c>
      <c r="J7" s="55"/>
      <c r="K7" s="86">
        <v>119</v>
      </c>
      <c r="L7" s="2"/>
      <c r="M7" s="92">
        <v>117</v>
      </c>
      <c r="N7" s="55"/>
      <c r="O7" s="86">
        <v>96</v>
      </c>
      <c r="P7" s="2"/>
      <c r="Q7" s="92">
        <v>133</v>
      </c>
      <c r="R7" s="55"/>
      <c r="S7" s="86">
        <v>212</v>
      </c>
      <c r="T7" s="2"/>
      <c r="U7" s="92">
        <v>254</v>
      </c>
      <c r="V7" s="55"/>
      <c r="W7" s="86">
        <v>156</v>
      </c>
      <c r="X7" s="2"/>
      <c r="Y7" s="92">
        <v>201</v>
      </c>
      <c r="Z7" s="21"/>
      <c r="AA7" s="23">
        <f>C7+E7+G7+I7+K7+M7+O7+Q7+S7+U7+W7+Y7</f>
        <v>3855</v>
      </c>
    </row>
    <row r="8" spans="1:27" x14ac:dyDescent="0.25">
      <c r="A8" s="19" t="s">
        <v>30</v>
      </c>
      <c r="B8" s="57"/>
      <c r="C8" s="97">
        <f>SUM(C6:C7)</f>
        <v>14836.57</v>
      </c>
      <c r="D8" s="3"/>
      <c r="E8" s="32">
        <f>SUM(E6:E7)</f>
        <v>3743.54</v>
      </c>
      <c r="F8" s="57"/>
      <c r="G8" s="97">
        <f>SUM(G6:G7)</f>
        <v>2373.84</v>
      </c>
      <c r="H8" s="3"/>
      <c r="I8" s="32">
        <f>SUM(I6:I7)</f>
        <v>1502.26</v>
      </c>
      <c r="J8" s="57"/>
      <c r="K8" s="97">
        <f>SUM(K6:K7)</f>
        <v>930.38</v>
      </c>
      <c r="L8" s="3"/>
      <c r="M8" s="32">
        <f>SUM(M6:M7)</f>
        <v>716.66</v>
      </c>
      <c r="N8" s="57"/>
      <c r="O8" s="97">
        <f>SUM(O6:O7)</f>
        <v>682.94</v>
      </c>
      <c r="P8" s="3"/>
      <c r="Q8" s="32">
        <f>SUM(Q6:Q7)</f>
        <v>1012.7</v>
      </c>
      <c r="R8" s="57"/>
      <c r="S8" s="97">
        <f>SUM(S6:S7)</f>
        <v>1457.36</v>
      </c>
      <c r="T8" s="3"/>
      <c r="U8" s="32">
        <f>SUM(U6:U7)</f>
        <v>1553.84</v>
      </c>
      <c r="V8" s="57"/>
      <c r="W8" s="97">
        <f>SUM(W6:W7)</f>
        <v>1008.94</v>
      </c>
      <c r="X8" s="3"/>
      <c r="Y8" s="32">
        <f>SUM(Y6:Y7)</f>
        <v>1469.64</v>
      </c>
      <c r="Z8" s="22"/>
      <c r="AA8" s="27">
        <f>SUM(AA6:AA7)</f>
        <v>31288.67</v>
      </c>
    </row>
    <row r="9" spans="1:27" s="16" customFormat="1" x14ac:dyDescent="0.25">
      <c r="B9" s="57"/>
      <c r="C9" s="57"/>
      <c r="D9" s="3"/>
      <c r="E9" s="3"/>
      <c r="F9" s="57"/>
      <c r="G9" s="57"/>
      <c r="H9" s="3"/>
      <c r="I9" s="3"/>
      <c r="J9" s="57"/>
      <c r="K9" s="57"/>
      <c r="L9" s="3"/>
      <c r="M9" s="3"/>
      <c r="N9" s="57"/>
      <c r="O9" s="57"/>
      <c r="P9" s="3"/>
      <c r="Q9" s="3"/>
      <c r="R9" s="57"/>
      <c r="S9" s="57"/>
      <c r="T9" s="3"/>
      <c r="U9" s="3"/>
      <c r="V9" s="57"/>
      <c r="W9" s="57"/>
      <c r="X9" s="3"/>
      <c r="Y9" s="3"/>
      <c r="Z9" s="22"/>
      <c r="AA9" s="22"/>
    </row>
    <row r="10" spans="1:27" x14ac:dyDescent="0.25">
      <c r="A10" s="19" t="s">
        <v>52</v>
      </c>
      <c r="B10" s="55"/>
      <c r="C10" s="55"/>
      <c r="D10" s="2"/>
      <c r="E10" s="2"/>
      <c r="F10" s="55"/>
      <c r="G10" s="55"/>
      <c r="H10" s="2"/>
      <c r="I10" s="2"/>
      <c r="J10" s="55"/>
      <c r="K10" s="55"/>
      <c r="L10" s="2"/>
      <c r="M10" s="2"/>
      <c r="N10" s="55"/>
      <c r="O10" s="55"/>
      <c r="P10" s="2"/>
      <c r="Q10" s="2"/>
      <c r="R10" s="55"/>
      <c r="S10" s="55"/>
      <c r="T10" s="2"/>
      <c r="U10" s="2"/>
      <c r="V10" s="55"/>
      <c r="W10" s="55"/>
      <c r="X10" s="2"/>
      <c r="Y10" s="2"/>
      <c r="Z10" s="21"/>
      <c r="AA10" s="21"/>
    </row>
    <row r="11" spans="1:27" x14ac:dyDescent="0.25">
      <c r="A11" s="17" t="s">
        <v>69</v>
      </c>
      <c r="B11" s="55">
        <v>606</v>
      </c>
      <c r="C11" s="55">
        <v>16955.55</v>
      </c>
      <c r="D11" s="2">
        <v>336</v>
      </c>
      <c r="E11" s="2">
        <v>8493.8700000000008</v>
      </c>
      <c r="F11" s="55">
        <v>195</v>
      </c>
      <c r="G11" s="55">
        <v>4138.6000000000004</v>
      </c>
      <c r="H11" s="2">
        <v>115</v>
      </c>
      <c r="I11" s="2">
        <v>2006.03</v>
      </c>
      <c r="J11" s="55">
        <v>74</v>
      </c>
      <c r="K11" s="55">
        <v>1636.59</v>
      </c>
      <c r="L11" s="2">
        <v>57</v>
      </c>
      <c r="M11" s="2">
        <v>970.54</v>
      </c>
      <c r="N11" s="55">
        <v>52</v>
      </c>
      <c r="O11" s="55">
        <v>1329.74</v>
      </c>
      <c r="P11" s="2">
        <v>72</v>
      </c>
      <c r="Q11" s="2">
        <v>1635.29</v>
      </c>
      <c r="R11" s="55">
        <v>129</v>
      </c>
      <c r="S11" s="55">
        <v>2483.4</v>
      </c>
      <c r="T11" s="77">
        <v>137</v>
      </c>
      <c r="U11" s="77">
        <v>2577.6799999999998</v>
      </c>
      <c r="V11" s="55">
        <v>93</v>
      </c>
      <c r="W11" s="55">
        <v>1763.38</v>
      </c>
      <c r="X11" s="2">
        <v>131</v>
      </c>
      <c r="Y11" s="2">
        <v>2853.55</v>
      </c>
      <c r="Z11" s="22">
        <f t="shared" ref="Z11:AA14" si="0">B11+D11+F11+H11+J11+L11+N11+P11+R11+T11+V11+X11</f>
        <v>1997</v>
      </c>
      <c r="AA11" s="22">
        <f t="shared" si="0"/>
        <v>46844.219999999994</v>
      </c>
    </row>
    <row r="12" spans="1:27" x14ac:dyDescent="0.25">
      <c r="A12" s="17" t="s">
        <v>70</v>
      </c>
      <c r="B12" s="55">
        <v>341</v>
      </c>
      <c r="C12" s="55">
        <v>14953.79</v>
      </c>
      <c r="D12" s="2">
        <v>26</v>
      </c>
      <c r="E12" s="2">
        <v>1014.81</v>
      </c>
      <c r="F12" s="55">
        <v>5</v>
      </c>
      <c r="G12" s="55">
        <v>105.34</v>
      </c>
      <c r="H12" s="2"/>
      <c r="I12" s="2"/>
      <c r="J12" s="55">
        <v>1</v>
      </c>
      <c r="K12" s="55">
        <v>12.36</v>
      </c>
      <c r="L12" s="2">
        <v>1</v>
      </c>
      <c r="M12" s="2">
        <v>12.33</v>
      </c>
      <c r="N12" s="55">
        <v>1</v>
      </c>
      <c r="O12" s="55">
        <v>40.83</v>
      </c>
      <c r="P12" s="2">
        <v>1</v>
      </c>
      <c r="Q12" s="2">
        <v>22.87</v>
      </c>
      <c r="R12" s="55"/>
      <c r="S12" s="55"/>
      <c r="T12" s="2"/>
      <c r="U12" s="2"/>
      <c r="V12" s="55">
        <v>2</v>
      </c>
      <c r="W12" s="55">
        <v>118.94</v>
      </c>
      <c r="X12" s="2">
        <v>3</v>
      </c>
      <c r="Y12" s="2">
        <v>207.74</v>
      </c>
      <c r="Z12" s="22">
        <f t="shared" si="0"/>
        <v>381</v>
      </c>
      <c r="AA12" s="22">
        <f t="shared" si="0"/>
        <v>16489.010000000002</v>
      </c>
    </row>
    <row r="13" spans="1:27" x14ac:dyDescent="0.25">
      <c r="A13" s="33" t="s">
        <v>71</v>
      </c>
      <c r="B13" s="55">
        <v>37</v>
      </c>
      <c r="C13" s="55">
        <v>2868</v>
      </c>
      <c r="D13" s="2">
        <v>22</v>
      </c>
      <c r="E13" s="2">
        <v>2114</v>
      </c>
      <c r="F13" s="55">
        <v>15</v>
      </c>
      <c r="G13" s="55">
        <v>1566</v>
      </c>
      <c r="H13" s="2">
        <v>7</v>
      </c>
      <c r="I13" s="2">
        <v>744</v>
      </c>
      <c r="J13" s="55">
        <v>5</v>
      </c>
      <c r="K13" s="55">
        <v>595</v>
      </c>
      <c r="L13" s="2">
        <v>7</v>
      </c>
      <c r="M13" s="2">
        <v>568</v>
      </c>
      <c r="N13" s="55">
        <v>2</v>
      </c>
      <c r="O13" s="55">
        <v>182</v>
      </c>
      <c r="P13" s="2">
        <v>3</v>
      </c>
      <c r="Q13" s="2">
        <v>235</v>
      </c>
      <c r="R13" s="55">
        <v>8</v>
      </c>
      <c r="S13" s="55">
        <v>998</v>
      </c>
      <c r="T13" s="2">
        <v>17</v>
      </c>
      <c r="U13" s="2">
        <v>1902</v>
      </c>
      <c r="V13" s="55">
        <v>9</v>
      </c>
      <c r="W13" s="55">
        <v>320</v>
      </c>
      <c r="X13" s="2">
        <v>14</v>
      </c>
      <c r="Y13" s="2">
        <v>1275</v>
      </c>
      <c r="Z13" s="22">
        <f t="shared" si="0"/>
        <v>146</v>
      </c>
      <c r="AA13" s="22">
        <f t="shared" si="0"/>
        <v>13367</v>
      </c>
    </row>
    <row r="14" spans="1:27" s="16" customFormat="1" x14ac:dyDescent="0.25">
      <c r="A14" s="33" t="s">
        <v>72</v>
      </c>
      <c r="B14" s="56">
        <v>1</v>
      </c>
      <c r="C14" s="56">
        <v>12</v>
      </c>
      <c r="D14" s="4"/>
      <c r="E14" s="4"/>
      <c r="F14" s="56"/>
      <c r="G14" s="56"/>
      <c r="H14" s="4"/>
      <c r="I14" s="4"/>
      <c r="J14" s="56"/>
      <c r="K14" s="56"/>
      <c r="L14" s="4"/>
      <c r="M14" s="4"/>
      <c r="N14" s="56"/>
      <c r="O14" s="56"/>
      <c r="P14" s="4"/>
      <c r="Q14" s="4"/>
      <c r="R14" s="56"/>
      <c r="S14" s="56"/>
      <c r="T14" s="4"/>
      <c r="U14" s="4"/>
      <c r="V14" s="56"/>
      <c r="W14" s="56"/>
      <c r="X14" s="4"/>
      <c r="Y14" s="4"/>
      <c r="Z14" s="22">
        <f t="shared" si="0"/>
        <v>1</v>
      </c>
      <c r="AA14" s="22">
        <f t="shared" si="0"/>
        <v>12</v>
      </c>
    </row>
    <row r="15" spans="1:27" x14ac:dyDescent="0.25">
      <c r="A15" s="70" t="s">
        <v>73</v>
      </c>
      <c r="B15" s="96">
        <f t="shared" ref="B15:AA15" si="1">SUM(B11:B14)</f>
        <v>985</v>
      </c>
      <c r="C15" s="97">
        <f t="shared" si="1"/>
        <v>34789.339999999997</v>
      </c>
      <c r="D15" s="20">
        <f t="shared" si="1"/>
        <v>384</v>
      </c>
      <c r="E15" s="32">
        <f t="shared" si="1"/>
        <v>11622.68</v>
      </c>
      <c r="F15" s="96">
        <f t="shared" si="1"/>
        <v>215</v>
      </c>
      <c r="G15" s="97">
        <f t="shared" si="1"/>
        <v>5809.9400000000005</v>
      </c>
      <c r="H15" s="20">
        <f t="shared" si="1"/>
        <v>122</v>
      </c>
      <c r="I15" s="32">
        <f t="shared" si="1"/>
        <v>2750.0299999999997</v>
      </c>
      <c r="J15" s="96">
        <f t="shared" si="1"/>
        <v>80</v>
      </c>
      <c r="K15" s="97">
        <f t="shared" si="1"/>
        <v>2243.9499999999998</v>
      </c>
      <c r="L15" s="20">
        <f t="shared" si="1"/>
        <v>65</v>
      </c>
      <c r="M15" s="32">
        <f t="shared" si="1"/>
        <v>1550.87</v>
      </c>
      <c r="N15" s="96">
        <f t="shared" si="1"/>
        <v>55</v>
      </c>
      <c r="O15" s="97">
        <f t="shared" si="1"/>
        <v>1552.57</v>
      </c>
      <c r="P15" s="20">
        <f t="shared" si="1"/>
        <v>76</v>
      </c>
      <c r="Q15" s="32">
        <f t="shared" si="1"/>
        <v>1893.1599999999999</v>
      </c>
      <c r="R15" s="96">
        <f t="shared" si="1"/>
        <v>137</v>
      </c>
      <c r="S15" s="97">
        <f t="shared" si="1"/>
        <v>3481.4</v>
      </c>
      <c r="T15" s="20">
        <f t="shared" si="1"/>
        <v>154</v>
      </c>
      <c r="U15" s="32">
        <f t="shared" si="1"/>
        <v>4479.68</v>
      </c>
      <c r="V15" s="96">
        <f t="shared" si="1"/>
        <v>104</v>
      </c>
      <c r="W15" s="97">
        <f t="shared" si="1"/>
        <v>2202.3200000000002</v>
      </c>
      <c r="X15" s="20">
        <f t="shared" si="1"/>
        <v>148</v>
      </c>
      <c r="Y15" s="32">
        <f t="shared" si="1"/>
        <v>4336.29</v>
      </c>
      <c r="Z15" s="98">
        <f t="shared" si="1"/>
        <v>2525</v>
      </c>
      <c r="AA15" s="76">
        <f t="shared" si="1"/>
        <v>76712.23</v>
      </c>
    </row>
    <row r="16" spans="1:27" s="16" customFormat="1" x14ac:dyDescent="0.25">
      <c r="B16" s="57"/>
      <c r="C16" s="57"/>
      <c r="D16" s="3"/>
      <c r="E16" s="3"/>
      <c r="F16" s="57"/>
      <c r="G16" s="57"/>
      <c r="H16" s="3"/>
      <c r="I16" s="3"/>
      <c r="J16" s="57"/>
      <c r="K16" s="57"/>
      <c r="L16" s="3"/>
      <c r="M16" s="3"/>
      <c r="N16" s="57"/>
      <c r="O16" s="57"/>
      <c r="P16" s="3"/>
      <c r="Q16" s="3"/>
      <c r="R16" s="57"/>
      <c r="S16" s="57"/>
      <c r="T16" s="3"/>
      <c r="U16" s="3"/>
      <c r="V16" s="57"/>
      <c r="W16" s="57"/>
      <c r="X16" s="3"/>
      <c r="Y16" s="3"/>
      <c r="Z16" s="22"/>
      <c r="AA16" s="22"/>
    </row>
    <row r="17" spans="1:29" x14ac:dyDescent="0.25">
      <c r="A17" s="19" t="s">
        <v>74</v>
      </c>
      <c r="B17" s="55"/>
      <c r="C17" s="55"/>
      <c r="D17" s="2"/>
      <c r="E17" s="2"/>
      <c r="F17" s="55"/>
      <c r="G17" s="55"/>
      <c r="H17" s="2"/>
      <c r="I17" s="2"/>
      <c r="J17" s="55"/>
      <c r="K17" s="55"/>
      <c r="L17" s="2"/>
      <c r="M17" s="2"/>
      <c r="N17" s="55"/>
      <c r="O17" s="55"/>
      <c r="P17" s="2"/>
      <c r="Q17" s="2"/>
      <c r="R17" s="55"/>
      <c r="S17" s="55"/>
      <c r="T17" s="2"/>
      <c r="U17" s="2"/>
      <c r="V17" s="55"/>
      <c r="W17" s="55"/>
      <c r="X17" s="2"/>
      <c r="Y17" s="2"/>
      <c r="Z17" s="21"/>
      <c r="AA17" s="21"/>
    </row>
    <row r="18" spans="1:29" x14ac:dyDescent="0.25">
      <c r="A18" s="33" t="s">
        <v>75</v>
      </c>
      <c r="B18" s="57"/>
      <c r="C18" s="57"/>
      <c r="D18" s="3"/>
      <c r="E18" s="3"/>
      <c r="F18" s="57">
        <v>21</v>
      </c>
      <c r="G18" s="57">
        <v>569.1</v>
      </c>
      <c r="H18" s="3"/>
      <c r="I18" s="3"/>
      <c r="J18" s="57"/>
      <c r="K18" s="57"/>
      <c r="L18" s="3"/>
      <c r="M18" s="3"/>
      <c r="N18" s="57"/>
      <c r="O18" s="57"/>
      <c r="P18" s="3"/>
      <c r="Q18" s="3"/>
      <c r="R18" s="57"/>
      <c r="S18" s="57"/>
      <c r="T18" s="3"/>
      <c r="U18" s="3"/>
      <c r="V18" s="57"/>
      <c r="W18" s="57"/>
      <c r="X18" s="3"/>
      <c r="Y18" s="3"/>
      <c r="Z18" s="22">
        <f t="shared" ref="Z18:AA23" si="2">B18+D18+F18+H18+J18+L18+N18+P18+R18+T18+V18+X18</f>
        <v>21</v>
      </c>
      <c r="AA18" s="22">
        <f t="shared" si="2"/>
        <v>569.1</v>
      </c>
    </row>
    <row r="19" spans="1:29" x14ac:dyDescent="0.25">
      <c r="A19" s="33" t="s">
        <v>76</v>
      </c>
      <c r="B19" s="55">
        <v>1</v>
      </c>
      <c r="C19" s="55">
        <v>99.8</v>
      </c>
      <c r="D19" s="2">
        <v>3</v>
      </c>
      <c r="E19" s="2">
        <v>841.66</v>
      </c>
      <c r="F19" s="55"/>
      <c r="G19" s="55"/>
      <c r="H19" s="2"/>
      <c r="I19" s="2"/>
      <c r="J19" s="55"/>
      <c r="K19" s="55"/>
      <c r="L19" s="2"/>
      <c r="M19" s="2"/>
      <c r="N19" s="55"/>
      <c r="O19" s="55"/>
      <c r="P19" s="2"/>
      <c r="Q19" s="2"/>
      <c r="R19" s="55"/>
      <c r="S19" s="55"/>
      <c r="T19" s="2"/>
      <c r="U19" s="2"/>
      <c r="V19" s="55"/>
      <c r="W19" s="55"/>
      <c r="X19" s="2"/>
      <c r="Y19" s="2"/>
      <c r="Z19" s="22">
        <f t="shared" si="2"/>
        <v>4</v>
      </c>
      <c r="AA19" s="22">
        <f t="shared" si="2"/>
        <v>941.45999999999992</v>
      </c>
    </row>
    <row r="20" spans="1:29" x14ac:dyDescent="0.25">
      <c r="A20" s="33" t="s">
        <v>77</v>
      </c>
      <c r="B20" s="55"/>
      <c r="C20" s="55"/>
      <c r="D20" s="2"/>
      <c r="E20" s="2"/>
      <c r="F20" s="55"/>
      <c r="G20" s="55"/>
      <c r="H20" s="2"/>
      <c r="I20" s="2"/>
      <c r="J20" s="55"/>
      <c r="K20" s="55"/>
      <c r="L20" s="2"/>
      <c r="M20" s="2"/>
      <c r="N20" s="55"/>
      <c r="O20" s="55"/>
      <c r="P20" s="2"/>
      <c r="Q20" s="2"/>
      <c r="R20" s="55"/>
      <c r="S20" s="55"/>
      <c r="T20" s="2"/>
      <c r="U20" s="2"/>
      <c r="V20" s="55"/>
      <c r="W20" s="55"/>
      <c r="X20" s="2"/>
      <c r="Y20" s="2"/>
      <c r="Z20" s="22">
        <f t="shared" si="2"/>
        <v>0</v>
      </c>
      <c r="AA20" s="22">
        <f t="shared" si="2"/>
        <v>0</v>
      </c>
    </row>
    <row r="21" spans="1:29" x14ac:dyDescent="0.25">
      <c r="A21" s="33" t="s">
        <v>78</v>
      </c>
      <c r="B21" s="57">
        <v>7</v>
      </c>
      <c r="C21" s="57">
        <v>2919.42</v>
      </c>
      <c r="D21" s="3">
        <v>4</v>
      </c>
      <c r="E21" s="3">
        <v>1671.06</v>
      </c>
      <c r="F21" s="57">
        <v>9</v>
      </c>
      <c r="G21" s="57">
        <v>3958.56</v>
      </c>
      <c r="H21" s="3">
        <v>7</v>
      </c>
      <c r="I21" s="3">
        <v>2653.68</v>
      </c>
      <c r="J21" s="57">
        <v>5</v>
      </c>
      <c r="K21" s="57">
        <v>1498.84</v>
      </c>
      <c r="L21" s="3">
        <v>2</v>
      </c>
      <c r="M21" s="3">
        <v>449.73</v>
      </c>
      <c r="N21" s="57">
        <v>4</v>
      </c>
      <c r="O21" s="57">
        <v>1479.21</v>
      </c>
      <c r="P21" s="3">
        <v>7</v>
      </c>
      <c r="Q21" s="3">
        <v>2577.19</v>
      </c>
      <c r="R21" s="57">
        <v>7</v>
      </c>
      <c r="S21" s="57">
        <v>2973.02</v>
      </c>
      <c r="T21" s="3">
        <v>4</v>
      </c>
      <c r="U21" s="3">
        <v>1489.8</v>
      </c>
      <c r="V21" s="57">
        <v>2</v>
      </c>
      <c r="W21" s="57">
        <v>667.1</v>
      </c>
      <c r="X21" s="3"/>
      <c r="Y21" s="3"/>
      <c r="Z21" s="22">
        <f t="shared" si="2"/>
        <v>58</v>
      </c>
      <c r="AA21" s="22">
        <f t="shared" si="2"/>
        <v>22337.609999999997</v>
      </c>
    </row>
    <row r="22" spans="1:29" x14ac:dyDescent="0.25">
      <c r="A22" s="33" t="s">
        <v>79</v>
      </c>
      <c r="B22" s="57">
        <v>3</v>
      </c>
      <c r="C22" s="57">
        <v>980.32</v>
      </c>
      <c r="D22" s="3"/>
      <c r="E22" s="3"/>
      <c r="F22" s="57">
        <v>1</v>
      </c>
      <c r="G22" s="57">
        <v>811.1</v>
      </c>
      <c r="H22" s="3">
        <v>3</v>
      </c>
      <c r="I22" s="3">
        <v>738.7</v>
      </c>
      <c r="J22" s="57"/>
      <c r="K22" s="57"/>
      <c r="L22" s="3">
        <v>1</v>
      </c>
      <c r="M22" s="3">
        <v>458.84</v>
      </c>
      <c r="N22" s="57"/>
      <c r="O22" s="57"/>
      <c r="P22" s="3">
        <v>7</v>
      </c>
      <c r="Q22" s="3">
        <v>3273.44</v>
      </c>
      <c r="R22" s="57">
        <v>6</v>
      </c>
      <c r="S22" s="57">
        <v>2010.52</v>
      </c>
      <c r="T22" s="3">
        <v>5</v>
      </c>
      <c r="U22" s="3">
        <v>1027.82</v>
      </c>
      <c r="V22" s="57">
        <v>2</v>
      </c>
      <c r="W22" s="57">
        <v>509.1</v>
      </c>
      <c r="X22" s="3"/>
      <c r="Y22" s="2"/>
      <c r="Z22" s="22">
        <f t="shared" si="2"/>
        <v>28</v>
      </c>
      <c r="AA22" s="22">
        <f t="shared" si="2"/>
        <v>9809.84</v>
      </c>
    </row>
    <row r="23" spans="1:29" x14ac:dyDescent="0.25">
      <c r="A23" s="33" t="s">
        <v>61</v>
      </c>
      <c r="B23" s="56">
        <v>2</v>
      </c>
      <c r="C23" s="56">
        <v>1768.22</v>
      </c>
      <c r="D23" s="4"/>
      <c r="E23" s="4"/>
      <c r="F23" s="56">
        <v>1</v>
      </c>
      <c r="G23" s="56">
        <v>107.32</v>
      </c>
      <c r="H23" s="4"/>
      <c r="I23" s="4"/>
      <c r="J23" s="55"/>
      <c r="K23" s="55"/>
      <c r="L23" s="2"/>
      <c r="M23" s="2"/>
      <c r="N23" s="55"/>
      <c r="O23" s="55"/>
      <c r="P23" s="2"/>
      <c r="Q23" s="2"/>
      <c r="R23" s="55"/>
      <c r="S23" s="55"/>
      <c r="T23" s="2"/>
      <c r="U23" s="2"/>
      <c r="V23" s="55"/>
      <c r="W23" s="55"/>
      <c r="X23" s="2"/>
      <c r="Y23" s="2"/>
      <c r="Z23" s="22">
        <f t="shared" si="2"/>
        <v>3</v>
      </c>
      <c r="AA23" s="22">
        <f t="shared" si="2"/>
        <v>1875.54</v>
      </c>
    </row>
    <row r="24" spans="1:29" x14ac:dyDescent="0.25">
      <c r="A24" s="19" t="s">
        <v>80</v>
      </c>
      <c r="B24" s="96">
        <f t="shared" ref="B24:AA24" si="3">SUM(B18:B23)</f>
        <v>13</v>
      </c>
      <c r="C24" s="97">
        <f t="shared" si="3"/>
        <v>5767.76</v>
      </c>
      <c r="D24" s="20">
        <f t="shared" si="3"/>
        <v>7</v>
      </c>
      <c r="E24" s="32">
        <f t="shared" si="3"/>
        <v>2512.7199999999998</v>
      </c>
      <c r="F24" s="96">
        <f t="shared" si="3"/>
        <v>32</v>
      </c>
      <c r="G24" s="97">
        <f t="shared" si="3"/>
        <v>5446.08</v>
      </c>
      <c r="H24" s="20">
        <f t="shared" si="3"/>
        <v>10</v>
      </c>
      <c r="I24" s="32">
        <f t="shared" si="3"/>
        <v>3392.38</v>
      </c>
      <c r="J24" s="101">
        <f t="shared" si="3"/>
        <v>5</v>
      </c>
      <c r="K24" s="102">
        <f t="shared" si="3"/>
        <v>1498.84</v>
      </c>
      <c r="L24" s="103">
        <f t="shared" si="3"/>
        <v>3</v>
      </c>
      <c r="M24" s="104">
        <f t="shared" si="3"/>
        <v>908.56999999999994</v>
      </c>
      <c r="N24" s="101">
        <f t="shared" si="3"/>
        <v>4</v>
      </c>
      <c r="O24" s="102">
        <f t="shared" si="3"/>
        <v>1479.21</v>
      </c>
      <c r="P24" s="103">
        <f t="shared" si="3"/>
        <v>14</v>
      </c>
      <c r="Q24" s="104">
        <f t="shared" si="3"/>
        <v>5850.63</v>
      </c>
      <c r="R24" s="101">
        <f t="shared" si="3"/>
        <v>13</v>
      </c>
      <c r="S24" s="102">
        <f t="shared" si="3"/>
        <v>4983.54</v>
      </c>
      <c r="T24" s="103">
        <f t="shared" si="3"/>
        <v>9</v>
      </c>
      <c r="U24" s="104">
        <f t="shared" si="3"/>
        <v>2517.62</v>
      </c>
      <c r="V24" s="101">
        <f t="shared" si="3"/>
        <v>4</v>
      </c>
      <c r="W24" s="102">
        <f t="shared" si="3"/>
        <v>1176.2</v>
      </c>
      <c r="X24" s="103">
        <f t="shared" si="3"/>
        <v>0</v>
      </c>
      <c r="Y24" s="104">
        <f t="shared" si="3"/>
        <v>0</v>
      </c>
      <c r="Z24" s="98">
        <f t="shared" si="3"/>
        <v>114</v>
      </c>
      <c r="AA24" s="76">
        <f t="shared" si="3"/>
        <v>35533.549999999996</v>
      </c>
    </row>
    <row r="25" spans="1:29" s="16" customFormat="1" x14ac:dyDescent="0.25">
      <c r="A25" s="19"/>
      <c r="B25" s="96"/>
      <c r="C25" s="96"/>
      <c r="D25" s="20"/>
      <c r="E25" s="20"/>
      <c r="F25" s="96"/>
      <c r="G25" s="96"/>
      <c r="H25" s="20"/>
      <c r="I25" s="20"/>
      <c r="J25" s="96"/>
      <c r="K25" s="96"/>
      <c r="L25" s="20"/>
      <c r="M25" s="20"/>
      <c r="N25" s="96"/>
      <c r="O25" s="96"/>
      <c r="P25" s="20"/>
      <c r="Q25" s="20"/>
      <c r="R25" s="96"/>
      <c r="S25" s="96"/>
      <c r="T25" s="20"/>
      <c r="U25" s="20"/>
      <c r="V25" s="96"/>
      <c r="W25" s="96"/>
      <c r="X25" s="20"/>
      <c r="Y25" s="20"/>
      <c r="Z25" s="26"/>
      <c r="AA25" s="26"/>
    </row>
    <row r="26" spans="1:29" ht="13.8" thickBot="1" x14ac:dyDescent="0.3">
      <c r="A26" s="71" t="s">
        <v>81</v>
      </c>
      <c r="B26" s="89">
        <f t="shared" ref="B26:AA26" si="4">B15+B24</f>
        <v>998</v>
      </c>
      <c r="C26" s="90">
        <f t="shared" si="4"/>
        <v>40557.1</v>
      </c>
      <c r="D26" s="30">
        <f t="shared" si="4"/>
        <v>391</v>
      </c>
      <c r="E26" s="46">
        <f t="shared" si="4"/>
        <v>14135.4</v>
      </c>
      <c r="F26" s="89">
        <f t="shared" si="4"/>
        <v>247</v>
      </c>
      <c r="G26" s="90">
        <f t="shared" si="4"/>
        <v>11256.02</v>
      </c>
      <c r="H26" s="30">
        <f t="shared" si="4"/>
        <v>132</v>
      </c>
      <c r="I26" s="46">
        <f t="shared" si="4"/>
        <v>6142.41</v>
      </c>
      <c r="J26" s="89">
        <f t="shared" si="4"/>
        <v>85</v>
      </c>
      <c r="K26" s="90">
        <f t="shared" si="4"/>
        <v>3742.79</v>
      </c>
      <c r="L26" s="30">
        <f t="shared" si="4"/>
        <v>68</v>
      </c>
      <c r="M26" s="46">
        <f t="shared" si="4"/>
        <v>2459.4399999999996</v>
      </c>
      <c r="N26" s="89">
        <f t="shared" si="4"/>
        <v>59</v>
      </c>
      <c r="O26" s="90">
        <f t="shared" si="4"/>
        <v>3031.7799999999997</v>
      </c>
      <c r="P26" s="30">
        <f t="shared" si="4"/>
        <v>90</v>
      </c>
      <c r="Q26" s="46">
        <f t="shared" si="4"/>
        <v>7743.79</v>
      </c>
      <c r="R26" s="89">
        <f t="shared" si="4"/>
        <v>150</v>
      </c>
      <c r="S26" s="90">
        <f t="shared" si="4"/>
        <v>8464.94</v>
      </c>
      <c r="T26" s="30">
        <f t="shared" si="4"/>
        <v>163</v>
      </c>
      <c r="U26" s="46">
        <f t="shared" si="4"/>
        <v>6997.3</v>
      </c>
      <c r="V26" s="89">
        <f t="shared" si="4"/>
        <v>108</v>
      </c>
      <c r="W26" s="90">
        <f t="shared" si="4"/>
        <v>3378.5200000000004</v>
      </c>
      <c r="X26" s="30">
        <f t="shared" si="4"/>
        <v>148</v>
      </c>
      <c r="Y26" s="46">
        <f t="shared" si="4"/>
        <v>4336.29</v>
      </c>
      <c r="Z26" s="24">
        <f t="shared" si="4"/>
        <v>2639</v>
      </c>
      <c r="AA26" s="25">
        <f t="shared" si="4"/>
        <v>112245.78</v>
      </c>
    </row>
    <row r="27" spans="1:29" ht="13.8" thickTop="1" x14ac:dyDescent="0.25">
      <c r="A27" s="19"/>
      <c r="B27" s="87"/>
      <c r="C27" s="87"/>
      <c r="D27" s="28"/>
      <c r="E27" s="28"/>
      <c r="F27" s="87"/>
      <c r="G27" s="87"/>
      <c r="H27" s="28"/>
      <c r="I27" s="28"/>
      <c r="J27" s="87"/>
      <c r="K27" s="87"/>
      <c r="L27" s="28"/>
      <c r="M27" s="28"/>
      <c r="N27" s="87"/>
      <c r="O27" s="87"/>
      <c r="P27" s="28"/>
      <c r="Q27" s="28"/>
      <c r="R27" s="87"/>
      <c r="S27" s="87"/>
      <c r="T27" s="28"/>
      <c r="U27" s="28"/>
      <c r="V27" s="87"/>
      <c r="W27" s="87"/>
      <c r="X27" s="28"/>
      <c r="Y27" s="28"/>
      <c r="Z27" s="49"/>
      <c r="AA27" s="50"/>
    </row>
    <row r="28" spans="1:29" ht="12.75" customHeight="1" x14ac:dyDescent="0.25">
      <c r="A28" s="19" t="s">
        <v>53</v>
      </c>
      <c r="B28" s="87"/>
      <c r="C28" s="88">
        <v>767385.86</v>
      </c>
      <c r="D28" s="28"/>
      <c r="E28" s="93">
        <v>249141.35</v>
      </c>
      <c r="F28" s="87"/>
      <c r="G28" s="88">
        <v>137266.70000000001</v>
      </c>
      <c r="H28" s="28"/>
      <c r="I28" s="93">
        <v>62825.16</v>
      </c>
      <c r="J28" s="87"/>
      <c r="K28" s="88">
        <v>47494.87</v>
      </c>
      <c r="L28" s="28"/>
      <c r="M28" s="93">
        <v>36516.15</v>
      </c>
      <c r="N28" s="87"/>
      <c r="O28" s="88">
        <v>34356.720000000001</v>
      </c>
      <c r="P28" s="28"/>
      <c r="Q28" s="93">
        <v>43658.67</v>
      </c>
      <c r="R28" s="87"/>
      <c r="S28" s="88">
        <v>68677.09</v>
      </c>
      <c r="T28" s="28"/>
      <c r="U28" s="93">
        <v>87987.56</v>
      </c>
      <c r="V28" s="87"/>
      <c r="W28" s="88">
        <v>72272.06</v>
      </c>
      <c r="X28" s="28"/>
      <c r="Y28" s="93">
        <v>79796.52</v>
      </c>
      <c r="Z28" s="42"/>
      <c r="AA28" s="27">
        <f>C28+E28+G28+I28+K28+M28+O28+Q28+S28+U28+W28+Y28</f>
        <v>1687378.71</v>
      </c>
      <c r="AC28" s="44"/>
    </row>
    <row r="29" spans="1:29" s="6" customFormat="1" ht="12.75" customHeight="1" x14ac:dyDescent="0.25">
      <c r="A29" s="33" t="s">
        <v>54</v>
      </c>
      <c r="B29" s="96"/>
      <c r="C29" s="105">
        <f>C26/C28</f>
        <v>5.28509868555566E-2</v>
      </c>
      <c r="D29" s="20"/>
      <c r="E29" s="106">
        <f>E26/E28</f>
        <v>5.6736467069797923E-2</v>
      </c>
      <c r="F29" s="96"/>
      <c r="G29" s="105">
        <f>G26/G28</f>
        <v>8.20010971342649E-2</v>
      </c>
      <c r="H29" s="20"/>
      <c r="I29" s="106">
        <f>I26/I28</f>
        <v>9.7769906196816678E-2</v>
      </c>
      <c r="J29" s="96"/>
      <c r="K29" s="105">
        <f>K26/K28</f>
        <v>7.880408978906564E-2</v>
      </c>
      <c r="L29" s="20"/>
      <c r="M29" s="106">
        <f>M26/M28</f>
        <v>6.7352116803113135E-2</v>
      </c>
      <c r="N29" s="96"/>
      <c r="O29" s="105">
        <f>O26/O28</f>
        <v>8.8244163005083129E-2</v>
      </c>
      <c r="P29" s="20"/>
      <c r="Q29" s="106">
        <f>Q26/Q28</f>
        <v>0.17737118423442583</v>
      </c>
      <c r="R29" s="96"/>
      <c r="S29" s="105">
        <f>S26/S28</f>
        <v>0.12325711529128565</v>
      </c>
      <c r="T29" s="20"/>
      <c r="U29" s="106">
        <f>U26/U28</f>
        <v>7.9526014813912332E-2</v>
      </c>
      <c r="V29" s="96"/>
      <c r="W29" s="105">
        <f>W26/W28</f>
        <v>4.674724921359652E-2</v>
      </c>
      <c r="X29" s="20"/>
      <c r="Y29" s="106">
        <f>Y26/Y28</f>
        <v>5.4341843478888548E-2</v>
      </c>
      <c r="Z29" s="26"/>
      <c r="AA29" s="107">
        <f>AA26/AA28</f>
        <v>6.6520798997161693E-2</v>
      </c>
    </row>
    <row r="30" spans="1:29" s="18" customFormat="1" ht="13.5" customHeight="1" x14ac:dyDescent="0.25">
      <c r="B30" s="57"/>
      <c r="C30" s="108"/>
      <c r="D30" s="3"/>
      <c r="E30" s="109"/>
      <c r="F30" s="57"/>
      <c r="G30" s="108"/>
      <c r="H30" s="3"/>
      <c r="I30" s="109"/>
      <c r="J30" s="57"/>
      <c r="K30" s="108"/>
      <c r="L30" s="3"/>
      <c r="M30" s="109"/>
      <c r="N30" s="57"/>
      <c r="O30" s="108"/>
      <c r="P30" s="3"/>
      <c r="Q30" s="109"/>
      <c r="R30" s="57"/>
      <c r="S30" s="108"/>
      <c r="T30" s="3"/>
      <c r="U30" s="109"/>
      <c r="V30" s="57"/>
      <c r="W30" s="108"/>
      <c r="X30" s="3"/>
      <c r="Y30" s="109"/>
      <c r="Z30" s="22"/>
      <c r="AA30" s="110"/>
    </row>
    <row r="31" spans="1:29" x14ac:dyDescent="0.25">
      <c r="A31" s="19" t="s">
        <v>51</v>
      </c>
      <c r="B31" s="55"/>
      <c r="C31" s="55"/>
      <c r="D31" s="2"/>
      <c r="E31" s="2"/>
      <c r="F31" s="55"/>
      <c r="G31" s="55"/>
      <c r="H31" s="2"/>
      <c r="I31" s="2"/>
      <c r="J31" s="55"/>
      <c r="K31" s="55"/>
      <c r="L31" s="2"/>
      <c r="M31" s="2"/>
      <c r="N31" s="55"/>
      <c r="O31" s="55"/>
      <c r="P31" s="2"/>
      <c r="Q31" s="2"/>
      <c r="R31" s="55"/>
      <c r="S31" s="55"/>
      <c r="T31" s="2"/>
      <c r="U31" s="2"/>
      <c r="V31" s="55"/>
      <c r="W31" s="55"/>
      <c r="X31" s="2"/>
      <c r="Y31" s="2"/>
      <c r="Z31" s="21"/>
      <c r="AA31" s="21"/>
    </row>
    <row r="32" spans="1:29" s="16" customFormat="1" x14ac:dyDescent="0.25">
      <c r="A32" s="33" t="s">
        <v>82</v>
      </c>
      <c r="B32" s="57">
        <v>87</v>
      </c>
      <c r="C32" s="57">
        <v>5043.34</v>
      </c>
      <c r="D32" s="3">
        <v>86</v>
      </c>
      <c r="E32" s="3">
        <v>4811.43</v>
      </c>
      <c r="F32" s="57">
        <v>26</v>
      </c>
      <c r="G32" s="57">
        <v>923.82</v>
      </c>
      <c r="H32" s="3">
        <v>84</v>
      </c>
      <c r="I32" s="3">
        <v>5612.41</v>
      </c>
      <c r="J32" s="57">
        <v>74</v>
      </c>
      <c r="K32" s="57">
        <v>5650.2</v>
      </c>
      <c r="L32" s="3">
        <v>27</v>
      </c>
      <c r="M32" s="3">
        <v>1888.49</v>
      </c>
      <c r="N32" s="57">
        <v>35</v>
      </c>
      <c r="O32" s="58">
        <v>1979.46</v>
      </c>
      <c r="P32" s="3">
        <v>52</v>
      </c>
      <c r="Q32" s="94">
        <v>3098.65</v>
      </c>
      <c r="R32" s="57">
        <v>43</v>
      </c>
      <c r="S32" s="58">
        <v>1479.17</v>
      </c>
      <c r="T32" s="3">
        <v>94</v>
      </c>
      <c r="U32" s="94">
        <v>6821.06</v>
      </c>
      <c r="V32" s="57">
        <v>94</v>
      </c>
      <c r="W32" s="58">
        <v>8321.73</v>
      </c>
      <c r="X32" s="3">
        <v>49</v>
      </c>
      <c r="Y32" s="94">
        <v>2548.0500000000002</v>
      </c>
      <c r="Z32" s="22">
        <f>B32+D32+F32+H32+J32+L32+N32+P32+R32+T32+V32+X32</f>
        <v>751</v>
      </c>
      <c r="AA32" s="45">
        <f>C32+E32+G32+I32+K32+M32+O32+Q32+S32+U32+W32+Y32</f>
        <v>48177.81</v>
      </c>
    </row>
    <row r="33" spans="1:31" x14ac:dyDescent="0.25">
      <c r="A33" s="33" t="s">
        <v>83</v>
      </c>
      <c r="B33" s="57">
        <v>113</v>
      </c>
      <c r="C33" s="57">
        <v>9384.76</v>
      </c>
      <c r="D33" s="3">
        <v>699</v>
      </c>
      <c r="E33" s="3">
        <v>17843.71</v>
      </c>
      <c r="F33" s="57">
        <v>205</v>
      </c>
      <c r="G33" s="57">
        <v>5594.46</v>
      </c>
      <c r="H33" s="3">
        <v>103</v>
      </c>
      <c r="I33" s="3">
        <v>1913.37</v>
      </c>
      <c r="J33" s="57">
        <v>18</v>
      </c>
      <c r="K33" s="57">
        <v>297.57</v>
      </c>
      <c r="L33" s="3">
        <v>11</v>
      </c>
      <c r="M33" s="3">
        <v>183.4</v>
      </c>
      <c r="N33" s="57">
        <v>64</v>
      </c>
      <c r="O33" s="58">
        <v>1759.95</v>
      </c>
      <c r="P33" s="3">
        <v>38</v>
      </c>
      <c r="Q33" s="94">
        <v>929.69</v>
      </c>
      <c r="R33" s="57">
        <v>26</v>
      </c>
      <c r="S33" s="58">
        <v>429.96</v>
      </c>
      <c r="T33" s="3">
        <v>61</v>
      </c>
      <c r="U33" s="94">
        <v>1015.55</v>
      </c>
      <c r="V33" s="57">
        <v>40</v>
      </c>
      <c r="W33" s="58">
        <v>1007.51</v>
      </c>
      <c r="X33" s="3">
        <v>73</v>
      </c>
      <c r="Y33" s="94">
        <v>2002.97</v>
      </c>
      <c r="Z33" s="22">
        <f>B33+D33+F33+H33+J33+L33+N33+P33+R33+T33+V33+X33</f>
        <v>1451</v>
      </c>
      <c r="AA33" s="45">
        <f>C33+E33+G33+I33+K33+M33+O33+Q33+S33+U33+W33+Y33</f>
        <v>42362.900000000009</v>
      </c>
    </row>
    <row r="34" spans="1:31" s="14" customFormat="1" x14ac:dyDescent="0.25">
      <c r="A34" s="31" t="s">
        <v>84</v>
      </c>
      <c r="B34" s="101">
        <f t="shared" ref="B34:M34" si="5">B32+B33</f>
        <v>200</v>
      </c>
      <c r="C34" s="102">
        <f t="shared" si="5"/>
        <v>14428.1</v>
      </c>
      <c r="D34" s="103">
        <f t="shared" si="5"/>
        <v>785</v>
      </c>
      <c r="E34" s="104">
        <f t="shared" si="5"/>
        <v>22655.14</v>
      </c>
      <c r="F34" s="101">
        <f t="shared" si="5"/>
        <v>231</v>
      </c>
      <c r="G34" s="102">
        <f t="shared" si="5"/>
        <v>6518.28</v>
      </c>
      <c r="H34" s="103">
        <f t="shared" si="5"/>
        <v>187</v>
      </c>
      <c r="I34" s="104">
        <f t="shared" si="5"/>
        <v>7525.78</v>
      </c>
      <c r="J34" s="101">
        <f t="shared" si="5"/>
        <v>92</v>
      </c>
      <c r="K34" s="102">
        <f t="shared" si="5"/>
        <v>5947.7699999999995</v>
      </c>
      <c r="L34" s="103">
        <f t="shared" si="5"/>
        <v>38</v>
      </c>
      <c r="M34" s="104">
        <f t="shared" si="5"/>
        <v>2071.89</v>
      </c>
      <c r="N34" s="101">
        <f t="shared" ref="N34:AA34" si="6">SUM(N32:N33)</f>
        <v>99</v>
      </c>
      <c r="O34" s="102">
        <f t="shared" si="6"/>
        <v>3739.41</v>
      </c>
      <c r="P34" s="103">
        <f t="shared" si="6"/>
        <v>90</v>
      </c>
      <c r="Q34" s="104">
        <f t="shared" si="6"/>
        <v>4028.34</v>
      </c>
      <c r="R34" s="101">
        <f t="shared" si="6"/>
        <v>69</v>
      </c>
      <c r="S34" s="102">
        <f t="shared" si="6"/>
        <v>1909.13</v>
      </c>
      <c r="T34" s="103">
        <f t="shared" si="6"/>
        <v>155</v>
      </c>
      <c r="U34" s="104">
        <f t="shared" si="6"/>
        <v>7836.6100000000006</v>
      </c>
      <c r="V34" s="101">
        <f t="shared" si="6"/>
        <v>134</v>
      </c>
      <c r="W34" s="102">
        <f t="shared" si="6"/>
        <v>9329.24</v>
      </c>
      <c r="X34" s="103">
        <f t="shared" si="6"/>
        <v>122</v>
      </c>
      <c r="Y34" s="104">
        <f t="shared" si="6"/>
        <v>4551.0200000000004</v>
      </c>
      <c r="Z34" s="98">
        <f t="shared" si="6"/>
        <v>2202</v>
      </c>
      <c r="AA34" s="76">
        <f t="shared" si="6"/>
        <v>90540.71</v>
      </c>
    </row>
    <row r="35" spans="1:31" s="1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1" s="14" customFormat="1" ht="26.4" x14ac:dyDescent="0.25">
      <c r="A36" s="132" t="s">
        <v>85</v>
      </c>
      <c r="B36" s="26"/>
      <c r="C36" s="27">
        <f>C15+C24+C34-C8</f>
        <v>40148.629999999997</v>
      </c>
      <c r="D36" s="26"/>
      <c r="E36" s="27">
        <f>E15+E24+E34-E8</f>
        <v>33047</v>
      </c>
      <c r="F36" s="26"/>
      <c r="G36" s="27">
        <f>G15+G24+G34-G8</f>
        <v>15400.46</v>
      </c>
      <c r="H36" s="26"/>
      <c r="I36" s="27">
        <f>I15+I24+I34-I8</f>
        <v>12165.929999999998</v>
      </c>
      <c r="J36" s="26"/>
      <c r="K36" s="27">
        <f>K15+K24+K34-K8</f>
        <v>8760.18</v>
      </c>
      <c r="L36" s="26"/>
      <c r="M36" s="27">
        <f>M15+M24+M34-M8</f>
        <v>3814.67</v>
      </c>
      <c r="N36" s="26"/>
      <c r="O36" s="27">
        <f>O15+O24+O34-O8</f>
        <v>6088.25</v>
      </c>
      <c r="P36" s="26"/>
      <c r="Q36" s="27">
        <f>Q15+Q24+Q34-Q8</f>
        <v>10759.43</v>
      </c>
      <c r="R36" s="26"/>
      <c r="S36" s="27">
        <f>S15+S24+S34-S8</f>
        <v>8916.7099999999991</v>
      </c>
      <c r="T36" s="26"/>
      <c r="U36" s="27">
        <f>U15+U24+U34-U8</f>
        <v>13280.07</v>
      </c>
      <c r="V36" s="26"/>
      <c r="W36" s="27">
        <f>W15+W24+W34-W8</f>
        <v>11698.82</v>
      </c>
      <c r="X36" s="26"/>
      <c r="Y36" s="27">
        <f>Y15+Y24+Y34-Y8</f>
        <v>7417.670000000001</v>
      </c>
      <c r="Z36" s="26"/>
      <c r="AA36" s="27">
        <f>AA15+AA24+AA34-AA8</f>
        <v>171497.82</v>
      </c>
      <c r="AE36" s="29"/>
    </row>
    <row r="37" spans="1:31" s="16" customFormat="1" x14ac:dyDescent="0.25">
      <c r="A37" s="75"/>
      <c r="B37" s="18"/>
      <c r="C37" s="18"/>
      <c r="D37" s="18"/>
      <c r="E37" s="18"/>
      <c r="F37" s="18"/>
      <c r="G37" s="18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31" ht="23.4" x14ac:dyDescent="0.25">
      <c r="A38" s="72" t="s">
        <v>86</v>
      </c>
    </row>
    <row r="39" spans="1:31" ht="24" x14ac:dyDescent="0.25">
      <c r="A39" s="73" t="s">
        <v>87</v>
      </c>
    </row>
  </sheetData>
  <mergeCells count="13">
    <mergeCell ref="N2:O2"/>
    <mergeCell ref="P2:Q2"/>
    <mergeCell ref="Z2:AA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4" type="noConversion"/>
  <pageMargins left="0.18" right="0.2" top="0.51" bottom="0.86" header="0.5" footer="0.5"/>
  <pageSetup scale="98" orientation="landscape" r:id="rId1"/>
  <headerFooter alignWithMargins="0">
    <oddFooter>&amp;L&amp;8&amp;Z&amp;F&amp;R&amp;8Prepared by Danielle Meier
&amp;D</oddFooter>
  </headerFooter>
  <ignoredErrors>
    <ignoredError sqref="C29:AA29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E39"/>
  <sheetViews>
    <sheetView zoomScaleNormal="100" workbookViewId="0">
      <pane xSplit="1" topLeftCell="B1" activePane="topRight" state="frozen"/>
      <selection pane="topRight"/>
    </sheetView>
  </sheetViews>
  <sheetFormatPr defaultRowHeight="13.2" x14ac:dyDescent="0.25"/>
  <cols>
    <col min="1" max="1" width="49.44140625" customWidth="1"/>
    <col min="2" max="2" width="6" style="1" customWidth="1"/>
    <col min="3" max="3" width="9.5546875" style="1" customWidth="1"/>
    <col min="4" max="4" width="6" style="1" customWidth="1"/>
    <col min="5" max="5" width="10" style="1" customWidth="1"/>
    <col min="6" max="6" width="6.109375" style="1" customWidth="1"/>
    <col min="7" max="7" width="10.109375" style="1" customWidth="1"/>
    <col min="8" max="8" width="6.6640625" style="1" customWidth="1"/>
    <col min="9" max="9" width="9.33203125" style="1" customWidth="1"/>
    <col min="10" max="10" width="6.33203125" style="1" customWidth="1"/>
    <col min="11" max="11" width="9.33203125" style="1" customWidth="1"/>
    <col min="12" max="12" width="6.44140625" style="1" customWidth="1"/>
    <col min="13" max="13" width="8.109375" style="1" customWidth="1"/>
    <col min="14" max="14" width="6.33203125" style="1" customWidth="1"/>
    <col min="15" max="15" width="9.109375" style="1" customWidth="1"/>
    <col min="16" max="16" width="6.33203125" style="1" customWidth="1"/>
    <col min="17" max="17" width="9.109375" style="1" customWidth="1"/>
    <col min="18" max="18" width="6.33203125" style="1" customWidth="1"/>
    <col min="19" max="19" width="9.10937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9.109375" style="1" customWidth="1"/>
    <col min="24" max="24" width="7" style="1" customWidth="1"/>
    <col min="25" max="25" width="9.109375" style="1" customWidth="1"/>
    <col min="26" max="26" width="6.88671875" style="2" customWidth="1"/>
    <col min="27" max="27" width="11.6640625" style="2" customWidth="1"/>
    <col min="28" max="194" width="8.88671875" customWidth="1"/>
  </cols>
  <sheetData>
    <row r="1" spans="1:27" x14ac:dyDescent="0.25">
      <c r="A1" t="s">
        <v>66</v>
      </c>
    </row>
    <row r="2" spans="1:27" s="16" customFormat="1" x14ac:dyDescent="0.25">
      <c r="A2" t="s">
        <v>25</v>
      </c>
      <c r="B2" s="144" t="s">
        <v>0</v>
      </c>
      <c r="C2" s="144"/>
      <c r="D2" s="143" t="s">
        <v>1</v>
      </c>
      <c r="E2" s="143"/>
      <c r="F2" s="144" t="s">
        <v>2</v>
      </c>
      <c r="G2" s="144"/>
      <c r="H2" s="143" t="s">
        <v>3</v>
      </c>
      <c r="I2" s="143"/>
      <c r="J2" s="144" t="s">
        <v>4</v>
      </c>
      <c r="K2" s="144"/>
      <c r="L2" s="143" t="s">
        <v>5</v>
      </c>
      <c r="M2" s="143"/>
      <c r="N2" s="144" t="s">
        <v>6</v>
      </c>
      <c r="O2" s="144"/>
      <c r="P2" s="143" t="s">
        <v>7</v>
      </c>
      <c r="Q2" s="143"/>
      <c r="R2" s="144" t="s">
        <v>8</v>
      </c>
      <c r="S2" s="144"/>
      <c r="T2" s="143" t="s">
        <v>9</v>
      </c>
      <c r="U2" s="143"/>
      <c r="V2" s="144" t="s">
        <v>10</v>
      </c>
      <c r="W2" s="144"/>
      <c r="X2" s="143" t="s">
        <v>11</v>
      </c>
      <c r="Y2" s="143"/>
      <c r="Z2" s="145" t="s">
        <v>12</v>
      </c>
      <c r="AA2" s="145"/>
    </row>
    <row r="3" spans="1:27" s="16" customFormat="1" x14ac:dyDescent="0.25">
      <c r="B3" s="85" t="s">
        <v>13</v>
      </c>
      <c r="C3" s="85" t="s">
        <v>14</v>
      </c>
      <c r="D3" s="91" t="s">
        <v>13</v>
      </c>
      <c r="E3" s="91" t="s">
        <v>14</v>
      </c>
      <c r="F3" s="85" t="s">
        <v>13</v>
      </c>
      <c r="G3" s="85" t="s">
        <v>14</v>
      </c>
      <c r="H3" s="91" t="s">
        <v>13</v>
      </c>
      <c r="I3" s="91" t="s">
        <v>14</v>
      </c>
      <c r="J3" s="85" t="s">
        <v>13</v>
      </c>
      <c r="K3" s="85" t="s">
        <v>14</v>
      </c>
      <c r="L3" s="91" t="s">
        <v>13</v>
      </c>
      <c r="M3" s="91" t="s">
        <v>14</v>
      </c>
      <c r="N3" s="85" t="s">
        <v>13</v>
      </c>
      <c r="O3" s="85" t="s">
        <v>14</v>
      </c>
      <c r="P3" s="91" t="s">
        <v>13</v>
      </c>
      <c r="Q3" s="91" t="s">
        <v>14</v>
      </c>
      <c r="R3" s="85" t="s">
        <v>13</v>
      </c>
      <c r="S3" s="85" t="s">
        <v>14</v>
      </c>
      <c r="T3" s="91" t="s">
        <v>13</v>
      </c>
      <c r="U3" s="91" t="s">
        <v>14</v>
      </c>
      <c r="V3" s="85" t="s">
        <v>13</v>
      </c>
      <c r="W3" s="85" t="s">
        <v>14</v>
      </c>
      <c r="X3" s="91" t="s">
        <v>13</v>
      </c>
      <c r="Y3" s="91" t="s">
        <v>14</v>
      </c>
      <c r="Z3" s="67" t="s">
        <v>13</v>
      </c>
      <c r="AA3" s="67" t="s">
        <v>14</v>
      </c>
    </row>
    <row r="4" spans="1:27" x14ac:dyDescent="0.25">
      <c r="A4" s="12" t="s">
        <v>89</v>
      </c>
      <c r="B4" s="55"/>
      <c r="C4" s="55"/>
      <c r="D4" s="2"/>
      <c r="E4" s="2"/>
      <c r="F4" s="55"/>
      <c r="G4" s="55"/>
      <c r="H4" s="2"/>
      <c r="I4" s="2"/>
      <c r="J4" s="55"/>
      <c r="K4" s="55"/>
      <c r="L4" s="2"/>
      <c r="M4" s="2"/>
      <c r="N4" s="55"/>
      <c r="O4" s="55"/>
      <c r="P4" s="2"/>
      <c r="Q4" s="2"/>
      <c r="R4" s="55"/>
      <c r="S4" s="55"/>
      <c r="T4" s="2"/>
      <c r="U4" s="2"/>
      <c r="V4" s="55"/>
      <c r="W4" s="55"/>
      <c r="X4" s="2"/>
      <c r="Y4" s="2"/>
      <c r="Z4" s="21"/>
      <c r="AA4" s="21"/>
    </row>
    <row r="5" spans="1:27" x14ac:dyDescent="0.25">
      <c r="A5" s="18" t="s">
        <v>92</v>
      </c>
      <c r="B5" s="56">
        <v>389</v>
      </c>
      <c r="C5" s="55"/>
      <c r="D5" s="4">
        <v>258</v>
      </c>
      <c r="E5" s="2"/>
      <c r="F5" s="56">
        <v>338</v>
      </c>
      <c r="G5" s="55"/>
      <c r="H5" s="4">
        <v>296</v>
      </c>
      <c r="I5" s="2"/>
      <c r="J5" s="56">
        <v>228</v>
      </c>
      <c r="K5" s="55"/>
      <c r="L5" s="4">
        <v>251</v>
      </c>
      <c r="M5" s="2"/>
      <c r="N5" s="56">
        <v>147</v>
      </c>
      <c r="O5" s="55"/>
      <c r="P5" s="4">
        <v>178</v>
      </c>
      <c r="Q5" s="2"/>
      <c r="R5" s="56">
        <v>241</v>
      </c>
      <c r="S5" s="55"/>
      <c r="T5" s="4">
        <v>256</v>
      </c>
      <c r="U5" s="2"/>
      <c r="V5" s="86">
        <v>258</v>
      </c>
      <c r="W5" s="55"/>
      <c r="X5" s="4">
        <v>209</v>
      </c>
      <c r="Y5" s="2"/>
      <c r="Z5" s="23">
        <f>B5+D5+F5+H5+J5+L5+N5+P5+R5+T5+V5+X5</f>
        <v>3049</v>
      </c>
      <c r="AA5" s="21"/>
    </row>
    <row r="6" spans="1:27" x14ac:dyDescent="0.25">
      <c r="A6" s="69" t="s">
        <v>67</v>
      </c>
      <c r="B6" s="55"/>
      <c r="C6" s="55">
        <v>3925.42</v>
      </c>
      <c r="D6" s="2"/>
      <c r="E6" s="2">
        <v>1625.35</v>
      </c>
      <c r="F6" s="55"/>
      <c r="G6" s="55">
        <v>1812.86</v>
      </c>
      <c r="H6" s="2"/>
      <c r="I6" s="2">
        <v>1811.3</v>
      </c>
      <c r="J6" s="55"/>
      <c r="K6" s="55">
        <v>1412.32</v>
      </c>
      <c r="L6" s="2"/>
      <c r="M6" s="2">
        <v>1300.54</v>
      </c>
      <c r="N6" s="55"/>
      <c r="O6" s="55">
        <v>1009.38</v>
      </c>
      <c r="P6" s="2"/>
      <c r="Q6" s="2">
        <v>1276.52</v>
      </c>
      <c r="R6" s="55"/>
      <c r="S6" s="55">
        <v>1704.66</v>
      </c>
      <c r="T6" s="2"/>
      <c r="U6" s="2">
        <v>1766.8</v>
      </c>
      <c r="V6" s="55"/>
      <c r="W6" s="55">
        <v>1830.18</v>
      </c>
      <c r="X6" s="2"/>
      <c r="Y6" s="2">
        <v>1435.84</v>
      </c>
      <c r="Z6" s="21"/>
      <c r="AA6" s="22">
        <f>C6+E6+G6+I6+K6+M6+O6+Q6+S6+U6+W6+Y6</f>
        <v>20911.170000000002</v>
      </c>
    </row>
    <row r="7" spans="1:27" x14ac:dyDescent="0.25">
      <c r="A7" s="33" t="s">
        <v>68</v>
      </c>
      <c r="B7" s="55"/>
      <c r="C7" s="86">
        <v>389</v>
      </c>
      <c r="D7" s="2"/>
      <c r="E7" s="92">
        <v>258</v>
      </c>
      <c r="F7" s="55"/>
      <c r="G7" s="86">
        <v>338</v>
      </c>
      <c r="H7" s="2"/>
      <c r="I7" s="92">
        <v>296</v>
      </c>
      <c r="J7" s="55"/>
      <c r="K7" s="86">
        <v>228</v>
      </c>
      <c r="L7" s="2"/>
      <c r="M7" s="92">
        <v>251</v>
      </c>
      <c r="N7" s="55"/>
      <c r="O7" s="86">
        <v>147</v>
      </c>
      <c r="P7" s="2"/>
      <c r="Q7" s="92">
        <v>178</v>
      </c>
      <c r="R7" s="55"/>
      <c r="S7" s="86">
        <v>241</v>
      </c>
      <c r="T7" s="2"/>
      <c r="U7" s="92">
        <v>256</v>
      </c>
      <c r="V7" s="55"/>
      <c r="W7" s="86">
        <v>258</v>
      </c>
      <c r="X7" s="2"/>
      <c r="Y7" s="92">
        <v>209</v>
      </c>
      <c r="Z7" s="21"/>
      <c r="AA7" s="23">
        <f>C7+E7+G7+I7+K7+M7+O7+Q7+S7+U7+W7+Y7</f>
        <v>3049</v>
      </c>
    </row>
    <row r="8" spans="1:27" x14ac:dyDescent="0.25">
      <c r="A8" s="19" t="s">
        <v>30</v>
      </c>
      <c r="B8" s="57"/>
      <c r="C8" s="97">
        <f>SUM(C6:C7)</f>
        <v>4314.42</v>
      </c>
      <c r="D8" s="3"/>
      <c r="E8" s="32">
        <f>SUM(E6:E7)</f>
        <v>1883.35</v>
      </c>
      <c r="F8" s="57"/>
      <c r="G8" s="97">
        <f>SUM(G6:G7)</f>
        <v>2150.8599999999997</v>
      </c>
      <c r="H8" s="3"/>
      <c r="I8" s="32">
        <f>SUM(I6:I7)</f>
        <v>2107.3000000000002</v>
      </c>
      <c r="J8" s="57"/>
      <c r="K8" s="97">
        <f>SUM(K6:K7)</f>
        <v>1640.32</v>
      </c>
      <c r="L8" s="3"/>
      <c r="M8" s="32">
        <f>SUM(M6:M7)</f>
        <v>1551.54</v>
      </c>
      <c r="N8" s="57"/>
      <c r="O8" s="97">
        <f>SUM(O6:O7)</f>
        <v>1156.3800000000001</v>
      </c>
      <c r="P8" s="3"/>
      <c r="Q8" s="32">
        <f>SUM(Q6:Q7)</f>
        <v>1454.52</v>
      </c>
      <c r="R8" s="57"/>
      <c r="S8" s="97">
        <f>SUM(S6:S7)</f>
        <v>1945.66</v>
      </c>
      <c r="T8" s="3"/>
      <c r="U8" s="32">
        <f>SUM(U6:U7)</f>
        <v>2022.8</v>
      </c>
      <c r="V8" s="57"/>
      <c r="W8" s="97">
        <f>SUM(W6:W7)</f>
        <v>2088.1800000000003</v>
      </c>
      <c r="X8" s="3"/>
      <c r="Y8" s="32">
        <f>SUM(Y6:Y7)</f>
        <v>1644.84</v>
      </c>
      <c r="Z8" s="22"/>
      <c r="AA8" s="27">
        <f>SUM(AA6:AA7)</f>
        <v>23960.170000000002</v>
      </c>
    </row>
    <row r="9" spans="1:27" s="16" customFormat="1" x14ac:dyDescent="0.25">
      <c r="B9" s="57"/>
      <c r="C9" s="57"/>
      <c r="D9" s="3"/>
      <c r="E9" s="3"/>
      <c r="F9" s="57"/>
      <c r="G9" s="57"/>
      <c r="H9" s="3"/>
      <c r="I9" s="3"/>
      <c r="J9" s="57"/>
      <c r="K9" s="57"/>
      <c r="L9" s="3"/>
      <c r="M9" s="3"/>
      <c r="N9" s="57"/>
      <c r="O9" s="57"/>
      <c r="P9" s="3"/>
      <c r="Q9" s="3"/>
      <c r="R9" s="57"/>
      <c r="S9" s="57"/>
      <c r="T9" s="3"/>
      <c r="U9" s="3"/>
      <c r="V9" s="57"/>
      <c r="W9" s="57"/>
      <c r="X9" s="3"/>
      <c r="Y9" s="3"/>
      <c r="Z9" s="22"/>
      <c r="AA9" s="22"/>
    </row>
    <row r="10" spans="1:27" x14ac:dyDescent="0.25">
      <c r="A10" s="19" t="s">
        <v>52</v>
      </c>
      <c r="B10" s="55"/>
      <c r="C10" s="55"/>
      <c r="D10" s="2"/>
      <c r="E10" s="2"/>
      <c r="F10" s="55"/>
      <c r="G10" s="55"/>
      <c r="H10" s="2"/>
      <c r="I10" s="2"/>
      <c r="J10" s="55"/>
      <c r="K10" s="55"/>
      <c r="L10" s="2"/>
      <c r="M10" s="2"/>
      <c r="N10" s="55"/>
      <c r="O10" s="55"/>
      <c r="P10" s="2"/>
      <c r="Q10" s="2"/>
      <c r="R10" s="55"/>
      <c r="S10" s="55"/>
      <c r="T10" s="2"/>
      <c r="U10" s="2"/>
      <c r="V10" s="55"/>
      <c r="W10" s="55"/>
      <c r="X10" s="2"/>
      <c r="Y10" s="2"/>
      <c r="Z10" s="21"/>
      <c r="AA10" s="21"/>
    </row>
    <row r="11" spans="1:27" x14ac:dyDescent="0.25">
      <c r="A11" s="17" t="s">
        <v>69</v>
      </c>
      <c r="B11" s="55">
        <v>212</v>
      </c>
      <c r="C11" s="55">
        <v>4076.9</v>
      </c>
      <c r="D11" s="2">
        <v>127</v>
      </c>
      <c r="E11" s="2">
        <v>2520.88</v>
      </c>
      <c r="F11" s="55">
        <v>183</v>
      </c>
      <c r="G11" s="55">
        <v>3025.91</v>
      </c>
      <c r="H11" s="2">
        <v>122</v>
      </c>
      <c r="I11" s="2">
        <v>2210.11</v>
      </c>
      <c r="J11" s="55">
        <v>112</v>
      </c>
      <c r="K11" s="55">
        <v>1914.73</v>
      </c>
      <c r="L11" s="2">
        <v>120</v>
      </c>
      <c r="M11" s="2">
        <v>1708.62</v>
      </c>
      <c r="N11" s="55">
        <v>65</v>
      </c>
      <c r="O11" s="55">
        <v>1178.5</v>
      </c>
      <c r="P11" s="2">
        <v>92</v>
      </c>
      <c r="Q11" s="2">
        <v>1796.15</v>
      </c>
      <c r="R11" s="55">
        <v>135</v>
      </c>
      <c r="S11" s="55">
        <v>2175.13</v>
      </c>
      <c r="T11" s="2">
        <v>139</v>
      </c>
      <c r="U11" s="2">
        <v>2247.48</v>
      </c>
      <c r="V11" s="55">
        <v>128</v>
      </c>
      <c r="W11" s="55">
        <v>2372.48</v>
      </c>
      <c r="X11" s="2">
        <v>100</v>
      </c>
      <c r="Y11" s="2">
        <v>1643.82</v>
      </c>
      <c r="Z11" s="22">
        <f t="shared" ref="Z11:AA14" si="0">B11+D11+F11+H11+J11+L11+N11+P11+R11+T11+V11+X11</f>
        <v>1535</v>
      </c>
      <c r="AA11" s="22">
        <f t="shared" si="0"/>
        <v>26870.710000000003</v>
      </c>
    </row>
    <row r="12" spans="1:27" x14ac:dyDescent="0.25">
      <c r="A12" s="17" t="s">
        <v>70</v>
      </c>
      <c r="B12" s="55"/>
      <c r="C12" s="55"/>
      <c r="D12" s="2"/>
      <c r="E12" s="2"/>
      <c r="F12" s="55">
        <v>2</v>
      </c>
      <c r="G12" s="55">
        <v>15.61</v>
      </c>
      <c r="H12" s="2">
        <v>2</v>
      </c>
      <c r="I12" s="2">
        <v>163.97</v>
      </c>
      <c r="J12" s="55">
        <v>2</v>
      </c>
      <c r="K12" s="55">
        <v>74.86</v>
      </c>
      <c r="L12" s="2">
        <v>0</v>
      </c>
      <c r="M12" s="2">
        <v>-96.36</v>
      </c>
      <c r="N12" s="55"/>
      <c r="O12" s="55"/>
      <c r="P12" s="2"/>
      <c r="Q12" s="2"/>
      <c r="R12" s="55">
        <v>1</v>
      </c>
      <c r="S12" s="55">
        <v>4.42</v>
      </c>
      <c r="T12" s="2">
        <v>1</v>
      </c>
      <c r="U12" s="2">
        <v>112</v>
      </c>
      <c r="V12" s="55"/>
      <c r="W12" s="55"/>
      <c r="X12" s="2">
        <v>1</v>
      </c>
      <c r="Y12" s="2">
        <v>3.17</v>
      </c>
      <c r="Z12" s="22">
        <f t="shared" si="0"/>
        <v>9</v>
      </c>
      <c r="AA12" s="22">
        <f t="shared" si="0"/>
        <v>277.67</v>
      </c>
    </row>
    <row r="13" spans="1:27" x14ac:dyDescent="0.25">
      <c r="A13" s="33" t="s">
        <v>71</v>
      </c>
      <c r="B13" s="55">
        <v>14</v>
      </c>
      <c r="C13" s="55">
        <v>1665</v>
      </c>
      <c r="D13" s="2">
        <v>24</v>
      </c>
      <c r="E13" s="2">
        <v>2158</v>
      </c>
      <c r="F13" s="55">
        <v>16</v>
      </c>
      <c r="G13" s="55">
        <v>774</v>
      </c>
      <c r="H13" s="2">
        <v>21</v>
      </c>
      <c r="I13" s="2">
        <v>2245</v>
      </c>
      <c r="J13" s="55">
        <v>15</v>
      </c>
      <c r="K13" s="55">
        <v>765</v>
      </c>
      <c r="L13" s="2">
        <v>16</v>
      </c>
      <c r="M13" s="2">
        <v>711</v>
      </c>
      <c r="N13" s="55">
        <v>1</v>
      </c>
      <c r="O13" s="55">
        <v>2</v>
      </c>
      <c r="P13" s="2">
        <v>4</v>
      </c>
      <c r="Q13" s="2">
        <v>64</v>
      </c>
      <c r="R13" s="55">
        <v>10</v>
      </c>
      <c r="S13" s="55">
        <v>663.6</v>
      </c>
      <c r="T13" s="2">
        <v>9</v>
      </c>
      <c r="U13" s="2">
        <v>202</v>
      </c>
      <c r="V13" s="55">
        <v>15</v>
      </c>
      <c r="W13" s="55">
        <v>1077.99</v>
      </c>
      <c r="X13" s="2">
        <v>15</v>
      </c>
      <c r="Y13" s="2">
        <v>1220</v>
      </c>
      <c r="Z13" s="22">
        <f t="shared" si="0"/>
        <v>160</v>
      </c>
      <c r="AA13" s="22">
        <f t="shared" si="0"/>
        <v>11547.59</v>
      </c>
    </row>
    <row r="14" spans="1:27" s="16" customFormat="1" x14ac:dyDescent="0.25">
      <c r="A14" s="33" t="s">
        <v>72</v>
      </c>
      <c r="B14" s="56">
        <v>1</v>
      </c>
      <c r="C14" s="56">
        <v>0</v>
      </c>
      <c r="D14" s="4">
        <v>2</v>
      </c>
      <c r="E14" s="4">
        <v>220</v>
      </c>
      <c r="F14" s="56"/>
      <c r="G14" s="56"/>
      <c r="H14" s="4"/>
      <c r="I14" s="4"/>
      <c r="J14" s="56"/>
      <c r="K14" s="56"/>
      <c r="L14" s="4"/>
      <c r="M14" s="4"/>
      <c r="N14" s="56"/>
      <c r="O14" s="56"/>
      <c r="P14" s="4"/>
      <c r="Q14" s="4"/>
      <c r="R14" s="56"/>
      <c r="S14" s="56"/>
      <c r="T14" s="4"/>
      <c r="U14" s="4"/>
      <c r="V14" s="56"/>
      <c r="W14" s="56"/>
      <c r="X14" s="4"/>
      <c r="Y14" s="4"/>
      <c r="Z14" s="22">
        <f t="shared" si="0"/>
        <v>3</v>
      </c>
      <c r="AA14" s="22">
        <f t="shared" si="0"/>
        <v>220</v>
      </c>
    </row>
    <row r="15" spans="1:27" x14ac:dyDescent="0.25">
      <c r="A15" s="70" t="s">
        <v>73</v>
      </c>
      <c r="B15" s="96">
        <f t="shared" ref="B15:AA15" si="1">SUM(B11:B14)</f>
        <v>227</v>
      </c>
      <c r="C15" s="97">
        <f t="shared" si="1"/>
        <v>5741.9</v>
      </c>
      <c r="D15" s="20">
        <f t="shared" si="1"/>
        <v>153</v>
      </c>
      <c r="E15" s="32">
        <f t="shared" si="1"/>
        <v>4898.88</v>
      </c>
      <c r="F15" s="96">
        <f t="shared" si="1"/>
        <v>201</v>
      </c>
      <c r="G15" s="97">
        <f t="shared" si="1"/>
        <v>3815.52</v>
      </c>
      <c r="H15" s="20">
        <f t="shared" si="1"/>
        <v>145</v>
      </c>
      <c r="I15" s="32">
        <f t="shared" si="1"/>
        <v>4619.08</v>
      </c>
      <c r="J15" s="96">
        <f t="shared" si="1"/>
        <v>129</v>
      </c>
      <c r="K15" s="97">
        <f t="shared" si="1"/>
        <v>2754.59</v>
      </c>
      <c r="L15" s="20">
        <f t="shared" si="1"/>
        <v>136</v>
      </c>
      <c r="M15" s="32">
        <f t="shared" si="1"/>
        <v>2323.2600000000002</v>
      </c>
      <c r="N15" s="96">
        <f t="shared" si="1"/>
        <v>66</v>
      </c>
      <c r="O15" s="97">
        <f t="shared" si="1"/>
        <v>1180.5</v>
      </c>
      <c r="P15" s="20">
        <f t="shared" si="1"/>
        <v>96</v>
      </c>
      <c r="Q15" s="32">
        <f t="shared" si="1"/>
        <v>1860.15</v>
      </c>
      <c r="R15" s="96">
        <f t="shared" si="1"/>
        <v>146</v>
      </c>
      <c r="S15" s="97">
        <f t="shared" si="1"/>
        <v>2843.15</v>
      </c>
      <c r="T15" s="20">
        <f t="shared" si="1"/>
        <v>149</v>
      </c>
      <c r="U15" s="32">
        <f t="shared" si="1"/>
        <v>2561.48</v>
      </c>
      <c r="V15" s="96">
        <f t="shared" si="1"/>
        <v>143</v>
      </c>
      <c r="W15" s="97">
        <f t="shared" si="1"/>
        <v>3450.4700000000003</v>
      </c>
      <c r="X15" s="20">
        <f t="shared" si="1"/>
        <v>116</v>
      </c>
      <c r="Y15" s="32">
        <f t="shared" si="1"/>
        <v>2866.99</v>
      </c>
      <c r="Z15" s="98">
        <f t="shared" si="1"/>
        <v>1707</v>
      </c>
      <c r="AA15" s="76">
        <f t="shared" si="1"/>
        <v>38915.97</v>
      </c>
    </row>
    <row r="16" spans="1:27" s="16" customFormat="1" x14ac:dyDescent="0.25">
      <c r="B16" s="57"/>
      <c r="C16" s="57"/>
      <c r="D16" s="3"/>
      <c r="E16" s="3"/>
      <c r="F16" s="57"/>
      <c r="G16" s="57"/>
      <c r="H16" s="3"/>
      <c r="I16" s="3"/>
      <c r="J16" s="57"/>
      <c r="K16" s="57"/>
      <c r="L16" s="3"/>
      <c r="M16" s="3"/>
      <c r="N16" s="57"/>
      <c r="O16" s="57"/>
      <c r="P16" s="3"/>
      <c r="Q16" s="3"/>
      <c r="R16" s="57"/>
      <c r="S16" s="57"/>
      <c r="T16" s="3"/>
      <c r="U16" s="3"/>
      <c r="V16" s="57"/>
      <c r="W16" s="57"/>
      <c r="X16" s="3"/>
      <c r="Y16" s="3"/>
      <c r="Z16" s="22"/>
      <c r="AA16" s="22"/>
    </row>
    <row r="17" spans="1:29" x14ac:dyDescent="0.25">
      <c r="A17" s="19" t="s">
        <v>74</v>
      </c>
      <c r="B17" s="55"/>
      <c r="C17" s="55"/>
      <c r="D17" s="2"/>
      <c r="E17" s="2"/>
      <c r="F17" s="55"/>
      <c r="G17" s="55"/>
      <c r="H17" s="2"/>
      <c r="I17" s="2"/>
      <c r="J17" s="55"/>
      <c r="K17" s="55"/>
      <c r="L17" s="2"/>
      <c r="M17" s="2"/>
      <c r="N17" s="55"/>
      <c r="O17" s="55"/>
      <c r="P17" s="2"/>
      <c r="Q17" s="2"/>
      <c r="R17" s="55"/>
      <c r="S17" s="55"/>
      <c r="T17" s="2"/>
      <c r="U17" s="2"/>
      <c r="V17" s="55"/>
      <c r="W17" s="55"/>
      <c r="X17" s="2"/>
      <c r="Y17" s="2"/>
      <c r="Z17" s="21"/>
      <c r="AA17" s="21"/>
    </row>
    <row r="18" spans="1:29" x14ac:dyDescent="0.25">
      <c r="A18" s="33" t="s">
        <v>75</v>
      </c>
      <c r="B18" s="57"/>
      <c r="C18" s="57"/>
      <c r="D18" s="3"/>
      <c r="E18" s="3"/>
      <c r="F18" s="57"/>
      <c r="G18" s="57"/>
      <c r="H18" s="3"/>
      <c r="I18" s="3"/>
      <c r="J18" s="57"/>
      <c r="K18" s="57"/>
      <c r="L18" s="3"/>
      <c r="M18" s="3"/>
      <c r="N18" s="57"/>
      <c r="O18" s="57"/>
      <c r="P18" s="3"/>
      <c r="Q18" s="3"/>
      <c r="R18" s="57"/>
      <c r="S18" s="57"/>
      <c r="T18" s="3"/>
      <c r="U18" s="3"/>
      <c r="V18" s="57"/>
      <c r="W18" s="57"/>
      <c r="X18" s="3"/>
      <c r="Y18" s="3"/>
      <c r="Z18" s="22">
        <f t="shared" ref="Z18:AA23" si="2">B18+D18+F18+H18+J18+L18+N18+P18+R18+T18+V18+X18</f>
        <v>0</v>
      </c>
      <c r="AA18" s="22">
        <f t="shared" si="2"/>
        <v>0</v>
      </c>
    </row>
    <row r="19" spans="1:29" x14ac:dyDescent="0.25">
      <c r="A19" s="33" t="s">
        <v>76</v>
      </c>
      <c r="B19" s="55"/>
      <c r="C19" s="55"/>
      <c r="D19" s="2"/>
      <c r="E19" s="2"/>
      <c r="F19" s="55"/>
      <c r="G19" s="55"/>
      <c r="H19" s="2"/>
      <c r="I19" s="2"/>
      <c r="J19" s="55"/>
      <c r="K19" s="55"/>
      <c r="L19" s="2"/>
      <c r="M19" s="2"/>
      <c r="N19" s="55"/>
      <c r="O19" s="55"/>
      <c r="P19" s="2">
        <v>1</v>
      </c>
      <c r="Q19" s="2">
        <v>600</v>
      </c>
      <c r="R19" s="55"/>
      <c r="S19" s="55"/>
      <c r="T19" s="2"/>
      <c r="U19" s="2"/>
      <c r="V19" s="55"/>
      <c r="W19" s="55"/>
      <c r="X19" s="2"/>
      <c r="Y19" s="2"/>
      <c r="Z19" s="22">
        <f t="shared" si="2"/>
        <v>1</v>
      </c>
      <c r="AA19" s="22">
        <f t="shared" si="2"/>
        <v>600</v>
      </c>
    </row>
    <row r="20" spans="1:29" x14ac:dyDescent="0.25">
      <c r="A20" s="33" t="s">
        <v>77</v>
      </c>
      <c r="B20" s="55"/>
      <c r="C20" s="55"/>
      <c r="D20" s="2"/>
      <c r="E20" s="2"/>
      <c r="F20" s="55"/>
      <c r="G20" s="55"/>
      <c r="H20" s="2"/>
      <c r="I20" s="2"/>
      <c r="J20" s="55"/>
      <c r="K20" s="55"/>
      <c r="L20" s="2"/>
      <c r="M20" s="2"/>
      <c r="N20" s="55"/>
      <c r="O20" s="55"/>
      <c r="P20" s="2"/>
      <c r="Q20" s="2"/>
      <c r="R20" s="55"/>
      <c r="S20" s="55"/>
      <c r="T20" s="2"/>
      <c r="U20" s="2"/>
      <c r="V20" s="55"/>
      <c r="W20" s="55"/>
      <c r="X20" s="2"/>
      <c r="Y20" s="2"/>
      <c r="Z20" s="22">
        <f t="shared" si="2"/>
        <v>0</v>
      </c>
      <c r="AA20" s="22">
        <f t="shared" si="2"/>
        <v>0</v>
      </c>
    </row>
    <row r="21" spans="1:29" x14ac:dyDescent="0.25">
      <c r="A21" s="33" t="s">
        <v>78</v>
      </c>
      <c r="B21" s="57">
        <v>9</v>
      </c>
      <c r="C21" s="57">
        <v>3430.17</v>
      </c>
      <c r="D21" s="3">
        <v>5</v>
      </c>
      <c r="E21" s="3">
        <v>2687.73</v>
      </c>
      <c r="F21" s="57">
        <v>5</v>
      </c>
      <c r="G21" s="57">
        <v>1791.8</v>
      </c>
      <c r="H21" s="3">
        <v>8</v>
      </c>
      <c r="I21" s="3">
        <v>3164.89</v>
      </c>
      <c r="J21" s="57">
        <v>10</v>
      </c>
      <c r="K21" s="57">
        <v>4891.75</v>
      </c>
      <c r="L21" s="3">
        <v>2</v>
      </c>
      <c r="M21" s="3">
        <v>773.1</v>
      </c>
      <c r="N21" s="57">
        <v>6</v>
      </c>
      <c r="O21" s="57">
        <v>3031.95</v>
      </c>
      <c r="P21" s="3">
        <v>8</v>
      </c>
      <c r="Q21" s="3">
        <v>2431.46</v>
      </c>
      <c r="R21" s="57">
        <v>11</v>
      </c>
      <c r="S21" s="57">
        <v>2886.28</v>
      </c>
      <c r="T21" s="3">
        <v>8</v>
      </c>
      <c r="U21" s="3">
        <v>3088.81</v>
      </c>
      <c r="V21" s="57">
        <v>9</v>
      </c>
      <c r="W21" s="57">
        <v>3712.37</v>
      </c>
      <c r="X21" s="3">
        <v>5</v>
      </c>
      <c r="Y21" s="3">
        <v>2097.5100000000002</v>
      </c>
      <c r="Z21" s="22">
        <f t="shared" si="2"/>
        <v>86</v>
      </c>
      <c r="AA21" s="22">
        <f t="shared" si="2"/>
        <v>33987.82</v>
      </c>
    </row>
    <row r="22" spans="1:29" x14ac:dyDescent="0.25">
      <c r="A22" s="33" t="s">
        <v>79</v>
      </c>
      <c r="B22" s="57">
        <v>3</v>
      </c>
      <c r="C22" s="57">
        <v>685.5</v>
      </c>
      <c r="D22" s="3">
        <v>1</v>
      </c>
      <c r="E22" s="3">
        <v>516.9</v>
      </c>
      <c r="F22" s="57">
        <v>1</v>
      </c>
      <c r="G22" s="57">
        <v>507.7</v>
      </c>
      <c r="H22" s="3">
        <v>3</v>
      </c>
      <c r="I22" s="3">
        <v>1014.75</v>
      </c>
      <c r="J22" s="57"/>
      <c r="K22" s="57"/>
      <c r="L22" s="3">
        <v>5</v>
      </c>
      <c r="M22" s="3">
        <v>2435.5</v>
      </c>
      <c r="N22" s="57">
        <v>3</v>
      </c>
      <c r="O22" s="57">
        <v>1850.4</v>
      </c>
      <c r="P22" s="3">
        <v>3</v>
      </c>
      <c r="Q22" s="3">
        <v>418.7</v>
      </c>
      <c r="R22" s="57">
        <v>1</v>
      </c>
      <c r="S22" s="57">
        <v>43.05</v>
      </c>
      <c r="T22" s="3">
        <v>2</v>
      </c>
      <c r="U22" s="3">
        <v>1213.5</v>
      </c>
      <c r="V22" s="57">
        <v>1</v>
      </c>
      <c r="W22" s="57">
        <v>739.7</v>
      </c>
      <c r="X22" s="3">
        <v>2</v>
      </c>
      <c r="Y22" s="3">
        <v>93.8</v>
      </c>
      <c r="Z22" s="22">
        <f t="shared" si="2"/>
        <v>25</v>
      </c>
      <c r="AA22" s="22">
        <f t="shared" si="2"/>
        <v>9519.5</v>
      </c>
    </row>
    <row r="23" spans="1:29" x14ac:dyDescent="0.25">
      <c r="A23" s="33" t="s">
        <v>61</v>
      </c>
      <c r="B23" s="56"/>
      <c r="C23" s="56"/>
      <c r="D23" s="4"/>
      <c r="E23" s="4"/>
      <c r="F23" s="56"/>
      <c r="G23" s="56"/>
      <c r="H23" s="4"/>
      <c r="I23" s="4"/>
      <c r="J23" s="55"/>
      <c r="K23" s="55"/>
      <c r="L23" s="2"/>
      <c r="M23" s="2"/>
      <c r="N23" s="55">
        <v>1</v>
      </c>
      <c r="O23" s="55">
        <v>515.01</v>
      </c>
      <c r="P23" s="2"/>
      <c r="Q23" s="2"/>
      <c r="R23" s="55"/>
      <c r="S23" s="55"/>
      <c r="T23" s="2"/>
      <c r="U23" s="2"/>
      <c r="V23" s="55"/>
      <c r="W23" s="55"/>
      <c r="X23" s="2"/>
      <c r="Y23" s="2"/>
      <c r="Z23" s="22">
        <f t="shared" si="2"/>
        <v>1</v>
      </c>
      <c r="AA23" s="22">
        <f t="shared" si="2"/>
        <v>515.01</v>
      </c>
    </row>
    <row r="24" spans="1:29" x14ac:dyDescent="0.25">
      <c r="A24" s="19" t="s">
        <v>80</v>
      </c>
      <c r="B24" s="96">
        <f t="shared" ref="B24:AA24" si="3">SUM(B18:B23)</f>
        <v>12</v>
      </c>
      <c r="C24" s="97">
        <f t="shared" si="3"/>
        <v>4115.67</v>
      </c>
      <c r="D24" s="20">
        <f t="shared" si="3"/>
        <v>6</v>
      </c>
      <c r="E24" s="32">
        <f t="shared" si="3"/>
        <v>3204.63</v>
      </c>
      <c r="F24" s="96">
        <f t="shared" si="3"/>
        <v>6</v>
      </c>
      <c r="G24" s="97">
        <f t="shared" si="3"/>
        <v>2299.5</v>
      </c>
      <c r="H24" s="20">
        <f t="shared" si="3"/>
        <v>11</v>
      </c>
      <c r="I24" s="32">
        <f t="shared" si="3"/>
        <v>4179.6399999999994</v>
      </c>
      <c r="J24" s="101">
        <f t="shared" si="3"/>
        <v>10</v>
      </c>
      <c r="K24" s="102">
        <f t="shared" si="3"/>
        <v>4891.75</v>
      </c>
      <c r="L24" s="103">
        <f t="shared" si="3"/>
        <v>7</v>
      </c>
      <c r="M24" s="104">
        <f t="shared" si="3"/>
        <v>3208.6</v>
      </c>
      <c r="N24" s="101">
        <f t="shared" si="3"/>
        <v>10</v>
      </c>
      <c r="O24" s="102">
        <f t="shared" si="3"/>
        <v>5397.3600000000006</v>
      </c>
      <c r="P24" s="103">
        <f t="shared" si="3"/>
        <v>12</v>
      </c>
      <c r="Q24" s="104">
        <f t="shared" si="3"/>
        <v>3450.16</v>
      </c>
      <c r="R24" s="101">
        <f t="shared" si="3"/>
        <v>12</v>
      </c>
      <c r="S24" s="102">
        <f t="shared" si="3"/>
        <v>2929.3300000000004</v>
      </c>
      <c r="T24" s="103">
        <f t="shared" si="3"/>
        <v>10</v>
      </c>
      <c r="U24" s="104">
        <f t="shared" si="3"/>
        <v>4302.3099999999995</v>
      </c>
      <c r="V24" s="101">
        <f t="shared" si="3"/>
        <v>10</v>
      </c>
      <c r="W24" s="102">
        <f t="shared" si="3"/>
        <v>4452.07</v>
      </c>
      <c r="X24" s="103">
        <f t="shared" si="3"/>
        <v>7</v>
      </c>
      <c r="Y24" s="104">
        <f t="shared" si="3"/>
        <v>2191.3100000000004</v>
      </c>
      <c r="Z24" s="98">
        <f t="shared" si="3"/>
        <v>113</v>
      </c>
      <c r="AA24" s="76">
        <f t="shared" si="3"/>
        <v>44622.33</v>
      </c>
    </row>
    <row r="25" spans="1:29" s="16" customFormat="1" x14ac:dyDescent="0.25">
      <c r="A25" s="19"/>
      <c r="B25" s="96"/>
      <c r="C25" s="96"/>
      <c r="D25" s="20"/>
      <c r="E25" s="20"/>
      <c r="F25" s="96"/>
      <c r="G25" s="96"/>
      <c r="H25" s="20"/>
      <c r="I25" s="20"/>
      <c r="J25" s="96"/>
      <c r="K25" s="96"/>
      <c r="L25" s="20"/>
      <c r="M25" s="20"/>
      <c r="N25" s="96"/>
      <c r="O25" s="96"/>
      <c r="P25" s="20"/>
      <c r="Q25" s="20"/>
      <c r="R25" s="96"/>
      <c r="S25" s="96"/>
      <c r="T25" s="20"/>
      <c r="U25" s="20"/>
      <c r="V25" s="96"/>
      <c r="W25" s="96"/>
      <c r="X25" s="20"/>
      <c r="Y25" s="20"/>
      <c r="Z25" s="26"/>
      <c r="AA25" s="26"/>
    </row>
    <row r="26" spans="1:29" ht="13.8" thickBot="1" x14ac:dyDescent="0.3">
      <c r="A26" s="71" t="s">
        <v>81</v>
      </c>
      <c r="B26" s="89">
        <f t="shared" ref="B26:AA26" si="4">B15+B24</f>
        <v>239</v>
      </c>
      <c r="C26" s="90">
        <f t="shared" si="4"/>
        <v>9857.57</v>
      </c>
      <c r="D26" s="30">
        <f t="shared" si="4"/>
        <v>159</v>
      </c>
      <c r="E26" s="46">
        <f t="shared" si="4"/>
        <v>8103.51</v>
      </c>
      <c r="F26" s="89">
        <f t="shared" si="4"/>
        <v>207</v>
      </c>
      <c r="G26" s="90">
        <f t="shared" si="4"/>
        <v>6115.02</v>
      </c>
      <c r="H26" s="30">
        <f t="shared" si="4"/>
        <v>156</v>
      </c>
      <c r="I26" s="46">
        <f t="shared" si="4"/>
        <v>8798.7199999999993</v>
      </c>
      <c r="J26" s="89">
        <f t="shared" si="4"/>
        <v>139</v>
      </c>
      <c r="K26" s="90">
        <f t="shared" si="4"/>
        <v>7646.34</v>
      </c>
      <c r="L26" s="30">
        <f t="shared" si="4"/>
        <v>143</v>
      </c>
      <c r="M26" s="46">
        <f t="shared" si="4"/>
        <v>5531.8600000000006</v>
      </c>
      <c r="N26" s="89">
        <f t="shared" si="4"/>
        <v>76</v>
      </c>
      <c r="O26" s="90">
        <f t="shared" si="4"/>
        <v>6577.8600000000006</v>
      </c>
      <c r="P26" s="30">
        <f t="shared" si="4"/>
        <v>108</v>
      </c>
      <c r="Q26" s="46">
        <f t="shared" si="4"/>
        <v>5310.3099999999995</v>
      </c>
      <c r="R26" s="89">
        <f t="shared" si="4"/>
        <v>158</v>
      </c>
      <c r="S26" s="90">
        <f t="shared" si="4"/>
        <v>5772.4800000000005</v>
      </c>
      <c r="T26" s="30">
        <f t="shared" si="4"/>
        <v>159</v>
      </c>
      <c r="U26" s="46">
        <f t="shared" si="4"/>
        <v>6863.7899999999991</v>
      </c>
      <c r="V26" s="89">
        <f t="shared" si="4"/>
        <v>153</v>
      </c>
      <c r="W26" s="90">
        <f t="shared" si="4"/>
        <v>7902.54</v>
      </c>
      <c r="X26" s="30">
        <f t="shared" si="4"/>
        <v>123</v>
      </c>
      <c r="Y26" s="46">
        <f t="shared" si="4"/>
        <v>5058.3</v>
      </c>
      <c r="Z26" s="24">
        <f t="shared" si="4"/>
        <v>1820</v>
      </c>
      <c r="AA26" s="25">
        <f t="shared" si="4"/>
        <v>83538.3</v>
      </c>
    </row>
    <row r="27" spans="1:29" ht="13.8" thickTop="1" x14ac:dyDescent="0.25">
      <c r="A27" s="19"/>
      <c r="B27" s="87"/>
      <c r="C27" s="87"/>
      <c r="D27" s="28"/>
      <c r="E27" s="28"/>
      <c r="F27" s="87"/>
      <c r="G27" s="87"/>
      <c r="H27" s="28"/>
      <c r="I27" s="28"/>
      <c r="J27" s="87"/>
      <c r="K27" s="87"/>
      <c r="L27" s="28"/>
      <c r="M27" s="28"/>
      <c r="N27" s="87"/>
      <c r="O27" s="87"/>
      <c r="P27" s="28"/>
      <c r="Q27" s="28"/>
      <c r="R27" s="87"/>
      <c r="S27" s="87"/>
      <c r="T27" s="28"/>
      <c r="U27" s="28"/>
      <c r="V27" s="87"/>
      <c r="W27" s="87"/>
      <c r="X27" s="28"/>
      <c r="Y27" s="28"/>
      <c r="Z27" s="49"/>
      <c r="AA27" s="50"/>
    </row>
    <row r="28" spans="1:29" ht="12.75" customHeight="1" x14ac:dyDescent="0.25">
      <c r="A28" s="19" t="s">
        <v>53</v>
      </c>
      <c r="B28" s="87"/>
      <c r="C28" s="88">
        <v>127206.13</v>
      </c>
      <c r="D28" s="28"/>
      <c r="E28" s="93">
        <v>92047.93</v>
      </c>
      <c r="F28" s="87"/>
      <c r="G28" s="88">
        <v>104087.37</v>
      </c>
      <c r="H28" s="28"/>
      <c r="I28" s="93">
        <v>93428.49</v>
      </c>
      <c r="J28" s="87"/>
      <c r="K28" s="88">
        <v>64909.93</v>
      </c>
      <c r="L28" s="28"/>
      <c r="M28" s="93">
        <v>73333.05</v>
      </c>
      <c r="N28" s="87"/>
      <c r="O28" s="88">
        <v>41758.83</v>
      </c>
      <c r="P28" s="28"/>
      <c r="Q28" s="93">
        <v>60347.66</v>
      </c>
      <c r="R28" s="87"/>
      <c r="S28" s="88">
        <v>70033.53</v>
      </c>
      <c r="T28" s="28"/>
      <c r="U28" s="93">
        <v>83795.25</v>
      </c>
      <c r="V28" s="87"/>
      <c r="W28" s="88">
        <v>79023.92</v>
      </c>
      <c r="X28" s="28"/>
      <c r="Y28" s="93">
        <v>65322.92</v>
      </c>
      <c r="Z28" s="42"/>
      <c r="AA28" s="27">
        <f>C28+E28+G28+I28+K28+M28+O28+Q28+S28+U28+W28+Y28</f>
        <v>955295.01000000013</v>
      </c>
      <c r="AC28" s="44"/>
    </row>
    <row r="29" spans="1:29" s="6" customFormat="1" ht="12.75" customHeight="1" x14ac:dyDescent="0.25">
      <c r="A29" s="33" t="s">
        <v>54</v>
      </c>
      <c r="B29" s="96"/>
      <c r="C29" s="105">
        <f>C26/C28</f>
        <v>7.7492884973389242E-2</v>
      </c>
      <c r="D29" s="20"/>
      <c r="E29" s="106">
        <f>E26/E28</f>
        <v>8.8035765714666273E-2</v>
      </c>
      <c r="F29" s="96"/>
      <c r="G29" s="105">
        <f>G26/G28</f>
        <v>5.874891449366048E-2</v>
      </c>
      <c r="H29" s="20"/>
      <c r="I29" s="106">
        <f>I26/I28</f>
        <v>9.4175984220659023E-2</v>
      </c>
      <c r="J29" s="96"/>
      <c r="K29" s="105">
        <f>K26/K28</f>
        <v>0.1177992334917015</v>
      </c>
      <c r="L29" s="20"/>
      <c r="M29" s="106">
        <f>M26/M28</f>
        <v>7.5434745997882274E-2</v>
      </c>
      <c r="N29" s="96"/>
      <c r="O29" s="105">
        <f>O26/O28</f>
        <v>0.15752021787966761</v>
      </c>
      <c r="P29" s="20"/>
      <c r="Q29" s="106">
        <f>Q26/Q28</f>
        <v>8.7995292609522879E-2</v>
      </c>
      <c r="R29" s="96"/>
      <c r="S29" s="105">
        <f>S26/S28</f>
        <v>8.2424518655563994E-2</v>
      </c>
      <c r="T29" s="20"/>
      <c r="U29" s="106">
        <f>U26/U28</f>
        <v>8.1911444861134719E-2</v>
      </c>
      <c r="V29" s="96"/>
      <c r="W29" s="105">
        <f>W26/W28</f>
        <v>0.10000187285065079</v>
      </c>
      <c r="X29" s="20"/>
      <c r="Y29" s="106">
        <f>Y26/Y28</f>
        <v>7.7435301422532868E-2</v>
      </c>
      <c r="Z29" s="26"/>
      <c r="AA29" s="107">
        <f>AA26/AA28</f>
        <v>8.7447646146502939E-2</v>
      </c>
    </row>
    <row r="30" spans="1:29" s="18" customFormat="1" ht="13.5" customHeight="1" x14ac:dyDescent="0.25">
      <c r="B30" s="57"/>
      <c r="C30" s="108"/>
      <c r="D30" s="3"/>
      <c r="E30" s="109"/>
      <c r="F30" s="57"/>
      <c r="G30" s="108"/>
      <c r="H30" s="3"/>
      <c r="I30" s="109"/>
      <c r="J30" s="57"/>
      <c r="K30" s="108"/>
      <c r="L30" s="3"/>
      <c r="M30" s="109"/>
      <c r="N30" s="57"/>
      <c r="O30" s="108"/>
      <c r="P30" s="3"/>
      <c r="Q30" s="109"/>
      <c r="R30" s="57"/>
      <c r="S30" s="108"/>
      <c r="T30" s="3"/>
      <c r="U30" s="109"/>
      <c r="V30" s="57"/>
      <c r="W30" s="108"/>
      <c r="X30" s="3"/>
      <c r="Y30" s="109"/>
      <c r="Z30" s="22"/>
      <c r="AA30" s="110"/>
    </row>
    <row r="31" spans="1:29" x14ac:dyDescent="0.25">
      <c r="A31" s="19" t="s">
        <v>51</v>
      </c>
      <c r="B31" s="55"/>
      <c r="C31" s="55"/>
      <c r="D31" s="2"/>
      <c r="E31" s="2"/>
      <c r="F31" s="55"/>
      <c r="G31" s="55"/>
      <c r="H31" s="2"/>
      <c r="I31" s="2"/>
      <c r="J31" s="55"/>
      <c r="K31" s="55"/>
      <c r="L31" s="2"/>
      <c r="M31" s="2"/>
      <c r="N31" s="55"/>
      <c r="O31" s="55"/>
      <c r="P31" s="2"/>
      <c r="Q31" s="2"/>
      <c r="R31" s="55"/>
      <c r="S31" s="55"/>
      <c r="T31" s="2"/>
      <c r="U31" s="2"/>
      <c r="V31" s="55"/>
      <c r="W31" s="55"/>
      <c r="X31" s="2"/>
      <c r="Y31" s="2"/>
      <c r="Z31" s="21"/>
      <c r="AA31" s="21"/>
    </row>
    <row r="32" spans="1:29" s="16" customFormat="1" x14ac:dyDescent="0.25">
      <c r="A32" s="33" t="s">
        <v>82</v>
      </c>
      <c r="B32" s="57">
        <v>62</v>
      </c>
      <c r="C32" s="57">
        <v>1949.01</v>
      </c>
      <c r="D32" s="3">
        <v>78</v>
      </c>
      <c r="E32" s="3">
        <v>5398.4</v>
      </c>
      <c r="F32" s="57">
        <v>95</v>
      </c>
      <c r="G32" s="57">
        <v>3355.07</v>
      </c>
      <c r="H32" s="3">
        <v>135</v>
      </c>
      <c r="I32" s="3">
        <v>4151.04</v>
      </c>
      <c r="J32" s="57">
        <v>110</v>
      </c>
      <c r="K32" s="57">
        <v>2145.13</v>
      </c>
      <c r="L32" s="3">
        <v>79</v>
      </c>
      <c r="M32" s="3">
        <v>5088.84</v>
      </c>
      <c r="N32" s="57">
        <v>158</v>
      </c>
      <c r="O32" s="58">
        <v>4548.84</v>
      </c>
      <c r="P32" s="3">
        <v>118</v>
      </c>
      <c r="Q32" s="94">
        <v>4813.34</v>
      </c>
      <c r="R32" s="57">
        <v>16</v>
      </c>
      <c r="S32" s="58">
        <v>469.49</v>
      </c>
      <c r="T32" s="3">
        <v>97</v>
      </c>
      <c r="U32" s="94">
        <v>6267.63</v>
      </c>
      <c r="V32" s="57">
        <v>59</v>
      </c>
      <c r="W32" s="58">
        <v>3519.15</v>
      </c>
      <c r="X32" s="3">
        <v>68</v>
      </c>
      <c r="Y32" s="94">
        <v>4628.79</v>
      </c>
      <c r="Z32" s="22">
        <f>B32+D32+F32+H32+J32+L32+N32+P32+R32+T32+V32+X32</f>
        <v>1075</v>
      </c>
      <c r="AA32" s="45">
        <f>C32+E32+G32+I32+K32+M32+O32+Q32+S32+U32+W32+Y32</f>
        <v>46334.73</v>
      </c>
    </row>
    <row r="33" spans="1:31" x14ac:dyDescent="0.25">
      <c r="A33" s="33" t="s">
        <v>83</v>
      </c>
      <c r="B33" s="57">
        <v>121</v>
      </c>
      <c r="C33" s="57">
        <v>8635.2999999999993</v>
      </c>
      <c r="D33" s="3">
        <v>84</v>
      </c>
      <c r="E33" s="3">
        <v>5187.7299999999996</v>
      </c>
      <c r="F33" s="57">
        <v>136</v>
      </c>
      <c r="G33" s="57">
        <v>3048.71</v>
      </c>
      <c r="H33" s="3">
        <v>166</v>
      </c>
      <c r="I33" s="3">
        <v>3925.97</v>
      </c>
      <c r="J33" s="57">
        <v>100</v>
      </c>
      <c r="K33" s="57">
        <v>1967.62</v>
      </c>
      <c r="L33" s="3">
        <v>73</v>
      </c>
      <c r="M33" s="3">
        <v>1528.29</v>
      </c>
      <c r="N33" s="57">
        <v>230</v>
      </c>
      <c r="O33" s="58">
        <v>3409.93</v>
      </c>
      <c r="P33" s="3">
        <v>154</v>
      </c>
      <c r="Q33" s="94">
        <v>2118.09</v>
      </c>
      <c r="R33" s="57">
        <v>162</v>
      </c>
      <c r="S33" s="58">
        <v>2403.0300000000002</v>
      </c>
      <c r="T33" s="3">
        <v>95</v>
      </c>
      <c r="U33" s="94">
        <v>2102.91</v>
      </c>
      <c r="V33" s="57">
        <v>46</v>
      </c>
      <c r="W33" s="58">
        <v>941.96</v>
      </c>
      <c r="X33" s="3">
        <v>65</v>
      </c>
      <c r="Y33" s="94">
        <v>3997.58</v>
      </c>
      <c r="Z33" s="22">
        <f>B33+D33+F33+H33+J33+L33+N33+P33+R33+T33+V33+X33</f>
        <v>1432</v>
      </c>
      <c r="AA33" s="45">
        <f>C33+E33+G33+I33+K33+M33+O33+Q33+S33+U33+W33+Y33</f>
        <v>39267.120000000003</v>
      </c>
    </row>
    <row r="34" spans="1:31" s="14" customFormat="1" x14ac:dyDescent="0.25">
      <c r="A34" s="31" t="s">
        <v>84</v>
      </c>
      <c r="B34" s="101">
        <f t="shared" ref="B34:M34" si="5">B32+B33</f>
        <v>183</v>
      </c>
      <c r="C34" s="102">
        <f t="shared" si="5"/>
        <v>10584.31</v>
      </c>
      <c r="D34" s="103">
        <f t="shared" si="5"/>
        <v>162</v>
      </c>
      <c r="E34" s="104">
        <f t="shared" si="5"/>
        <v>10586.13</v>
      </c>
      <c r="F34" s="101">
        <f t="shared" si="5"/>
        <v>231</v>
      </c>
      <c r="G34" s="102">
        <f t="shared" si="5"/>
        <v>6403.7800000000007</v>
      </c>
      <c r="H34" s="103">
        <f t="shared" si="5"/>
        <v>301</v>
      </c>
      <c r="I34" s="104">
        <f t="shared" si="5"/>
        <v>8077.01</v>
      </c>
      <c r="J34" s="101">
        <f t="shared" si="5"/>
        <v>210</v>
      </c>
      <c r="K34" s="102">
        <f t="shared" si="5"/>
        <v>4112.75</v>
      </c>
      <c r="L34" s="103">
        <f t="shared" si="5"/>
        <v>152</v>
      </c>
      <c r="M34" s="104">
        <f t="shared" si="5"/>
        <v>6617.13</v>
      </c>
      <c r="N34" s="101">
        <f t="shared" ref="N34:AA34" si="6">SUM(N32:N33)</f>
        <v>388</v>
      </c>
      <c r="O34" s="102">
        <f t="shared" si="6"/>
        <v>7958.77</v>
      </c>
      <c r="P34" s="103">
        <f t="shared" si="6"/>
        <v>272</v>
      </c>
      <c r="Q34" s="104">
        <f t="shared" si="6"/>
        <v>6931.43</v>
      </c>
      <c r="R34" s="101">
        <f t="shared" si="6"/>
        <v>178</v>
      </c>
      <c r="S34" s="102">
        <f t="shared" si="6"/>
        <v>2872.5200000000004</v>
      </c>
      <c r="T34" s="103">
        <f t="shared" si="6"/>
        <v>192</v>
      </c>
      <c r="U34" s="104">
        <f t="shared" si="6"/>
        <v>8370.5400000000009</v>
      </c>
      <c r="V34" s="101">
        <f t="shared" si="6"/>
        <v>105</v>
      </c>
      <c r="W34" s="102">
        <f t="shared" si="6"/>
        <v>4461.1100000000006</v>
      </c>
      <c r="X34" s="103">
        <f t="shared" si="6"/>
        <v>133</v>
      </c>
      <c r="Y34" s="104">
        <f t="shared" si="6"/>
        <v>8626.369999999999</v>
      </c>
      <c r="Z34" s="98">
        <f t="shared" si="6"/>
        <v>2507</v>
      </c>
      <c r="AA34" s="76">
        <f t="shared" si="6"/>
        <v>85601.85</v>
      </c>
    </row>
    <row r="35" spans="1:31" s="1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1" s="14" customFormat="1" ht="26.4" x14ac:dyDescent="0.25">
      <c r="A36" s="132" t="s">
        <v>85</v>
      </c>
      <c r="B36" s="26"/>
      <c r="C36" s="27">
        <f>C15+C24+C34-C8</f>
        <v>16127.459999999997</v>
      </c>
      <c r="D36" s="26"/>
      <c r="E36" s="27">
        <f>E15+E24+E34-E8</f>
        <v>16806.29</v>
      </c>
      <c r="F36" s="26"/>
      <c r="G36" s="27">
        <f>G15+G24+G34-G8</f>
        <v>10367.940000000002</v>
      </c>
      <c r="H36" s="26"/>
      <c r="I36" s="27">
        <f>I15+I24+I34-I8</f>
        <v>14768.43</v>
      </c>
      <c r="J36" s="26"/>
      <c r="K36" s="27">
        <f>K15+K24+K34-K8</f>
        <v>10118.77</v>
      </c>
      <c r="L36" s="26"/>
      <c r="M36" s="27">
        <f>M15+M24+M34-M8</f>
        <v>10597.45</v>
      </c>
      <c r="N36" s="26"/>
      <c r="O36" s="27">
        <f>O15+O24+O34-O8</f>
        <v>13380.25</v>
      </c>
      <c r="P36" s="26"/>
      <c r="Q36" s="27">
        <f>Q15+Q24+Q34-Q8</f>
        <v>10787.22</v>
      </c>
      <c r="R36" s="26"/>
      <c r="S36" s="27">
        <f>S15+S24+S34-S8</f>
        <v>6699.34</v>
      </c>
      <c r="T36" s="26"/>
      <c r="U36" s="27">
        <f>U15+U24+U34-U8</f>
        <v>13211.53</v>
      </c>
      <c r="V36" s="26"/>
      <c r="W36" s="27">
        <f>W15+W24+W34-W8</f>
        <v>10275.470000000001</v>
      </c>
      <c r="X36" s="26"/>
      <c r="Y36" s="27">
        <f>Y15+Y24+Y34-Y8</f>
        <v>12039.829999999998</v>
      </c>
      <c r="Z36" s="26"/>
      <c r="AA36" s="27">
        <f>AA15+AA24+AA34-AA8</f>
        <v>145179.98000000001</v>
      </c>
      <c r="AE36" s="29"/>
    </row>
    <row r="37" spans="1:31" s="16" customFormat="1" x14ac:dyDescent="0.25">
      <c r="A37" s="75"/>
      <c r="B37" s="18"/>
      <c r="C37" s="18"/>
      <c r="D37" s="18"/>
      <c r="E37" s="18"/>
      <c r="F37" s="18"/>
      <c r="G37" s="18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31" ht="23.4" x14ac:dyDescent="0.25">
      <c r="A38" s="72" t="s">
        <v>86</v>
      </c>
    </row>
    <row r="39" spans="1:31" ht="24" x14ac:dyDescent="0.25">
      <c r="A39" s="73" t="s">
        <v>87</v>
      </c>
    </row>
  </sheetData>
  <mergeCells count="13">
    <mergeCell ref="N2:O2"/>
    <mergeCell ref="P2:Q2"/>
    <mergeCell ref="Z2:AA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4" type="noConversion"/>
  <pageMargins left="0.18" right="0.2" top="0.51" bottom="0.86" header="0.5" footer="0.5"/>
  <pageSetup scale="98" orientation="landscape" r:id="rId1"/>
  <headerFooter alignWithMargins="0">
    <oddFooter>&amp;L&amp;8&amp;Z&amp;F&amp;R&amp;8Prepared by Danielle Meier
&amp;D</oddFooter>
  </headerFooter>
  <ignoredErrors>
    <ignoredError sqref="C29:AA29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E39"/>
  <sheetViews>
    <sheetView zoomScaleNormal="100" workbookViewId="0">
      <pane xSplit="1" topLeftCell="B1" activePane="topRight" state="frozen"/>
      <selection pane="topRight"/>
    </sheetView>
  </sheetViews>
  <sheetFormatPr defaultRowHeight="13.2" x14ac:dyDescent="0.25"/>
  <cols>
    <col min="1" max="1" width="49.44140625" customWidth="1"/>
    <col min="2" max="2" width="6" style="1" customWidth="1"/>
    <col min="3" max="3" width="9.5546875" style="1" customWidth="1"/>
    <col min="4" max="4" width="6" style="1" customWidth="1"/>
    <col min="5" max="5" width="10" style="1" customWidth="1"/>
    <col min="6" max="6" width="6.109375" style="1" customWidth="1"/>
    <col min="7" max="7" width="10.109375" style="1" customWidth="1"/>
    <col min="8" max="8" width="6.6640625" style="1" customWidth="1"/>
    <col min="9" max="9" width="9.33203125" style="1" customWidth="1"/>
    <col min="10" max="10" width="6.33203125" style="1" customWidth="1"/>
    <col min="11" max="11" width="9.33203125" style="1" customWidth="1"/>
    <col min="12" max="12" width="6.44140625" style="1" customWidth="1"/>
    <col min="13" max="13" width="9.109375" style="1" customWidth="1"/>
    <col min="14" max="14" width="6.33203125" style="1" customWidth="1"/>
    <col min="15" max="15" width="9.109375" style="1" customWidth="1"/>
    <col min="16" max="16" width="6.33203125" style="1" customWidth="1"/>
    <col min="17" max="17" width="9.109375" style="1" customWidth="1"/>
    <col min="18" max="18" width="6.33203125" style="1" customWidth="1"/>
    <col min="19" max="19" width="9.10937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9.109375" style="1" customWidth="1"/>
    <col min="24" max="24" width="7" style="1" customWidth="1"/>
    <col min="25" max="25" width="9.109375" style="1" customWidth="1"/>
    <col min="26" max="26" width="6.88671875" style="2" customWidth="1"/>
    <col min="27" max="27" width="11.6640625" style="2" customWidth="1"/>
    <col min="28" max="194" width="8.88671875" customWidth="1"/>
  </cols>
  <sheetData>
    <row r="1" spans="1:28" x14ac:dyDescent="0.25">
      <c r="A1" t="s">
        <v>66</v>
      </c>
    </row>
    <row r="2" spans="1:28" s="16" customFormat="1" x14ac:dyDescent="0.25">
      <c r="A2" t="s">
        <v>26</v>
      </c>
      <c r="B2" s="144" t="s">
        <v>0</v>
      </c>
      <c r="C2" s="144"/>
      <c r="D2" s="143" t="s">
        <v>1</v>
      </c>
      <c r="E2" s="143"/>
      <c r="F2" s="144" t="s">
        <v>2</v>
      </c>
      <c r="G2" s="144"/>
      <c r="H2" s="143" t="s">
        <v>3</v>
      </c>
      <c r="I2" s="143"/>
      <c r="J2" s="144" t="s">
        <v>4</v>
      </c>
      <c r="K2" s="144"/>
      <c r="L2" s="143" t="s">
        <v>5</v>
      </c>
      <c r="M2" s="143"/>
      <c r="N2" s="144" t="s">
        <v>6</v>
      </c>
      <c r="O2" s="144"/>
      <c r="P2" s="143" t="s">
        <v>7</v>
      </c>
      <c r="Q2" s="143"/>
      <c r="R2" s="144" t="s">
        <v>8</v>
      </c>
      <c r="S2" s="144"/>
      <c r="T2" s="143" t="s">
        <v>9</v>
      </c>
      <c r="U2" s="143"/>
      <c r="V2" s="144" t="s">
        <v>10</v>
      </c>
      <c r="W2" s="144"/>
      <c r="X2" s="143" t="s">
        <v>11</v>
      </c>
      <c r="Y2" s="143"/>
      <c r="Z2" s="145" t="s">
        <v>12</v>
      </c>
      <c r="AA2" s="145"/>
    </row>
    <row r="3" spans="1:28" s="16" customFormat="1" x14ac:dyDescent="0.25">
      <c r="B3" s="85" t="s">
        <v>13</v>
      </c>
      <c r="C3" s="85" t="s">
        <v>14</v>
      </c>
      <c r="D3" s="91" t="s">
        <v>13</v>
      </c>
      <c r="E3" s="91" t="s">
        <v>14</v>
      </c>
      <c r="F3" s="85" t="s">
        <v>13</v>
      </c>
      <c r="G3" s="85" t="s">
        <v>14</v>
      </c>
      <c r="H3" s="91" t="s">
        <v>13</v>
      </c>
      <c r="I3" s="91" t="s">
        <v>14</v>
      </c>
      <c r="J3" s="85" t="s">
        <v>13</v>
      </c>
      <c r="K3" s="85" t="s">
        <v>14</v>
      </c>
      <c r="L3" s="91" t="s">
        <v>13</v>
      </c>
      <c r="M3" s="91" t="s">
        <v>14</v>
      </c>
      <c r="N3" s="85" t="s">
        <v>13</v>
      </c>
      <c r="O3" s="85" t="s">
        <v>14</v>
      </c>
      <c r="P3" s="91" t="s">
        <v>13</v>
      </c>
      <c r="Q3" s="91" t="s">
        <v>14</v>
      </c>
      <c r="R3" s="85" t="s">
        <v>13</v>
      </c>
      <c r="S3" s="85" t="s">
        <v>14</v>
      </c>
      <c r="T3" s="91" t="s">
        <v>13</v>
      </c>
      <c r="U3" s="91" t="s">
        <v>14</v>
      </c>
      <c r="V3" s="85" t="s">
        <v>13</v>
      </c>
      <c r="W3" s="85" t="s">
        <v>14</v>
      </c>
      <c r="X3" s="91" t="s">
        <v>13</v>
      </c>
      <c r="Y3" s="91" t="s">
        <v>14</v>
      </c>
      <c r="Z3" s="67" t="s">
        <v>13</v>
      </c>
      <c r="AA3" s="67" t="s">
        <v>14</v>
      </c>
    </row>
    <row r="4" spans="1:28" x14ac:dyDescent="0.25">
      <c r="A4" s="12" t="s">
        <v>89</v>
      </c>
      <c r="B4" s="55"/>
      <c r="C4" s="55"/>
      <c r="D4" s="2"/>
      <c r="E4" s="2"/>
      <c r="F4" s="55"/>
      <c r="G4" s="55"/>
      <c r="H4" s="2"/>
      <c r="I4" s="2"/>
      <c r="J4" s="55"/>
      <c r="K4" s="55"/>
      <c r="L4" s="2"/>
      <c r="M4" s="2"/>
      <c r="N4" s="55"/>
      <c r="O4" s="55"/>
      <c r="P4" s="2"/>
      <c r="Q4" s="2"/>
      <c r="R4" s="55"/>
      <c r="S4" s="55"/>
      <c r="T4" s="2"/>
      <c r="U4" s="2"/>
      <c r="V4" s="55"/>
      <c r="W4" s="55"/>
      <c r="X4" s="2"/>
      <c r="Y4" s="2"/>
      <c r="Z4" s="21"/>
      <c r="AA4" s="21"/>
    </row>
    <row r="5" spans="1:28" x14ac:dyDescent="0.25">
      <c r="A5" s="18" t="s">
        <v>92</v>
      </c>
      <c r="B5" s="56">
        <v>294</v>
      </c>
      <c r="C5" s="55"/>
      <c r="D5" s="4">
        <v>289</v>
      </c>
      <c r="E5" s="2"/>
      <c r="F5" s="56">
        <v>323</v>
      </c>
      <c r="G5" s="55"/>
      <c r="H5" s="4">
        <v>356</v>
      </c>
      <c r="I5" s="2"/>
      <c r="J5" s="56">
        <v>260</v>
      </c>
      <c r="K5" s="55"/>
      <c r="L5" s="4">
        <v>269</v>
      </c>
      <c r="M5" s="2"/>
      <c r="N5" s="56">
        <v>256</v>
      </c>
      <c r="O5" s="55"/>
      <c r="P5" s="4">
        <v>243</v>
      </c>
      <c r="Q5" s="2"/>
      <c r="R5" s="56">
        <v>240</v>
      </c>
      <c r="S5" s="55"/>
      <c r="T5" s="4">
        <v>282</v>
      </c>
      <c r="U5" s="2"/>
      <c r="V5" s="86">
        <v>210</v>
      </c>
      <c r="W5" s="55"/>
      <c r="X5" s="4">
        <v>222</v>
      </c>
      <c r="Y5" s="2"/>
      <c r="Z5" s="23">
        <f>B5+D5+F5+H5+J5+L5+N5+P5+R5+T5+V5+X5</f>
        <v>3244</v>
      </c>
      <c r="AA5" s="21"/>
    </row>
    <row r="6" spans="1:28" x14ac:dyDescent="0.25">
      <c r="A6" s="69" t="s">
        <v>67</v>
      </c>
      <c r="B6" s="55"/>
      <c r="C6" s="55">
        <v>2931.53</v>
      </c>
      <c r="D6" s="2"/>
      <c r="E6" s="2">
        <v>1426.66</v>
      </c>
      <c r="F6" s="55"/>
      <c r="G6" s="55">
        <v>1735.76</v>
      </c>
      <c r="H6" s="2"/>
      <c r="I6" s="2">
        <v>1736.94</v>
      </c>
      <c r="J6" s="55"/>
      <c r="K6" s="55">
        <v>1247.5999999999999</v>
      </c>
      <c r="L6" s="2"/>
      <c r="M6" s="2">
        <v>1489.62</v>
      </c>
      <c r="N6" s="55"/>
      <c r="O6" s="55">
        <v>1514.46</v>
      </c>
      <c r="P6" s="2"/>
      <c r="Q6" s="2">
        <v>1591.24</v>
      </c>
      <c r="R6" s="55"/>
      <c r="S6" s="55">
        <v>1380.96</v>
      </c>
      <c r="T6" s="2"/>
      <c r="U6" s="2">
        <v>1730.58</v>
      </c>
      <c r="V6" s="55"/>
      <c r="W6" s="55">
        <v>1429.84</v>
      </c>
      <c r="X6" s="2"/>
      <c r="Y6" s="2">
        <v>1163.3399999999999</v>
      </c>
      <c r="Z6" s="21"/>
      <c r="AA6" s="22">
        <f>C6+E6+G6+I6+K6+M6+O6+Q6+S6+U6+W6+Y6</f>
        <v>19378.53</v>
      </c>
    </row>
    <row r="7" spans="1:28" x14ac:dyDescent="0.25">
      <c r="A7" s="33" t="s">
        <v>68</v>
      </c>
      <c r="B7" s="55"/>
      <c r="C7" s="86">
        <v>294</v>
      </c>
      <c r="D7" s="2"/>
      <c r="E7" s="92">
        <v>289</v>
      </c>
      <c r="F7" s="55"/>
      <c r="G7" s="86">
        <v>323</v>
      </c>
      <c r="H7" s="2"/>
      <c r="I7" s="92">
        <v>356</v>
      </c>
      <c r="J7" s="55"/>
      <c r="K7" s="86">
        <v>260</v>
      </c>
      <c r="L7" s="2"/>
      <c r="M7" s="92">
        <v>269</v>
      </c>
      <c r="N7" s="55"/>
      <c r="O7" s="86">
        <v>256</v>
      </c>
      <c r="P7" s="2"/>
      <c r="Q7" s="92">
        <v>243</v>
      </c>
      <c r="R7" s="55"/>
      <c r="S7" s="86">
        <v>240</v>
      </c>
      <c r="T7" s="2"/>
      <c r="U7" s="92">
        <v>282</v>
      </c>
      <c r="V7" s="55"/>
      <c r="W7" s="86">
        <v>210</v>
      </c>
      <c r="X7" s="2"/>
      <c r="Y7" s="92">
        <v>222</v>
      </c>
      <c r="Z7" s="21"/>
      <c r="AA7" s="23">
        <f>C7+E7+G7+I7+K7+M7+O7+Q7+S7+U7+W7+Y7</f>
        <v>3244</v>
      </c>
      <c r="AB7" s="68"/>
    </row>
    <row r="8" spans="1:28" x14ac:dyDescent="0.25">
      <c r="A8" s="19" t="s">
        <v>30</v>
      </c>
      <c r="B8" s="57"/>
      <c r="C8" s="97">
        <f>SUM(C6:C7)</f>
        <v>3225.53</v>
      </c>
      <c r="D8" s="3"/>
      <c r="E8" s="32">
        <f>SUM(E6:E7)</f>
        <v>1715.66</v>
      </c>
      <c r="F8" s="57"/>
      <c r="G8" s="97">
        <f>SUM(G6:G7)</f>
        <v>2058.7600000000002</v>
      </c>
      <c r="H8" s="3"/>
      <c r="I8" s="32">
        <f>SUM(I6:I7)</f>
        <v>2092.94</v>
      </c>
      <c r="J8" s="57"/>
      <c r="K8" s="97">
        <f>SUM(K6:K7)</f>
        <v>1507.6</v>
      </c>
      <c r="L8" s="3"/>
      <c r="M8" s="32">
        <f>SUM(M6:M7)</f>
        <v>1758.62</v>
      </c>
      <c r="N8" s="57"/>
      <c r="O8" s="97">
        <f>SUM(O6:O7)</f>
        <v>1770.46</v>
      </c>
      <c r="P8" s="3"/>
      <c r="Q8" s="32">
        <f>SUM(Q6:Q7)</f>
        <v>1834.24</v>
      </c>
      <c r="R8" s="57"/>
      <c r="S8" s="97">
        <f>SUM(S6:S7)</f>
        <v>1620.96</v>
      </c>
      <c r="T8" s="3"/>
      <c r="U8" s="32">
        <f>SUM(U6:U7)</f>
        <v>2012.58</v>
      </c>
      <c r="V8" s="57"/>
      <c r="W8" s="97">
        <f>SUM(W6:W7)</f>
        <v>1639.84</v>
      </c>
      <c r="X8" s="3"/>
      <c r="Y8" s="32">
        <f>SUM(Y6:Y7)</f>
        <v>1385.34</v>
      </c>
      <c r="Z8" s="22"/>
      <c r="AA8" s="27">
        <f>SUM(AA6:AA7)</f>
        <v>22622.53</v>
      </c>
    </row>
    <row r="9" spans="1:28" s="16" customFormat="1" x14ac:dyDescent="0.25">
      <c r="B9" s="57"/>
      <c r="C9" s="57"/>
      <c r="D9" s="3"/>
      <c r="E9" s="3"/>
      <c r="F9" s="57"/>
      <c r="G9" s="57"/>
      <c r="H9" s="3"/>
      <c r="I9" s="3"/>
      <c r="J9" s="57"/>
      <c r="K9" s="57"/>
      <c r="L9" s="3"/>
      <c r="M9" s="3"/>
      <c r="N9" s="57"/>
      <c r="O9" s="57"/>
      <c r="P9" s="3"/>
      <c r="Q9" s="3"/>
      <c r="R9" s="57"/>
      <c r="S9" s="57"/>
      <c r="T9" s="3"/>
      <c r="U9" s="3"/>
      <c r="V9" s="57"/>
      <c r="W9" s="57"/>
      <c r="X9" s="3"/>
      <c r="Y9" s="3"/>
      <c r="Z9" s="22"/>
      <c r="AA9" s="22"/>
    </row>
    <row r="10" spans="1:28" x14ac:dyDescent="0.25">
      <c r="A10" s="19" t="s">
        <v>52</v>
      </c>
      <c r="B10" s="55"/>
      <c r="C10" s="55"/>
      <c r="D10" s="2"/>
      <c r="E10" s="2"/>
      <c r="F10" s="55"/>
      <c r="G10" s="55"/>
      <c r="H10" s="2"/>
      <c r="I10" s="2"/>
      <c r="J10" s="55"/>
      <c r="K10" s="55"/>
      <c r="L10" s="2"/>
      <c r="M10" s="2"/>
      <c r="N10" s="55"/>
      <c r="O10" s="55"/>
      <c r="P10" s="2"/>
      <c r="Q10" s="2"/>
      <c r="R10" s="55"/>
      <c r="S10" s="55"/>
      <c r="T10" s="2"/>
      <c r="U10" s="2"/>
      <c r="V10" s="55"/>
      <c r="W10" s="55"/>
      <c r="X10" s="2"/>
      <c r="Y10" s="2"/>
      <c r="Z10" s="21"/>
      <c r="AA10" s="21"/>
    </row>
    <row r="11" spans="1:28" x14ac:dyDescent="0.25">
      <c r="A11" s="17" t="s">
        <v>69</v>
      </c>
      <c r="B11" s="55">
        <v>163</v>
      </c>
      <c r="C11" s="55">
        <v>2726.68</v>
      </c>
      <c r="D11" s="2">
        <v>157</v>
      </c>
      <c r="E11" s="2">
        <v>3246.75</v>
      </c>
      <c r="F11" s="55">
        <v>159</v>
      </c>
      <c r="G11" s="55">
        <v>2840.9</v>
      </c>
      <c r="H11" s="2">
        <v>208</v>
      </c>
      <c r="I11" s="2">
        <v>3883.9</v>
      </c>
      <c r="J11" s="55">
        <v>133</v>
      </c>
      <c r="K11" s="55">
        <v>2521.59</v>
      </c>
      <c r="L11" s="2">
        <v>124</v>
      </c>
      <c r="M11" s="2">
        <v>2290.62</v>
      </c>
      <c r="N11" s="55">
        <v>137</v>
      </c>
      <c r="O11" s="55">
        <v>3223.36</v>
      </c>
      <c r="P11" s="2">
        <v>125</v>
      </c>
      <c r="Q11" s="2">
        <v>2764.01</v>
      </c>
      <c r="R11" s="61">
        <v>115</v>
      </c>
      <c r="S11" s="61">
        <v>2012.89</v>
      </c>
      <c r="T11" s="2">
        <v>141</v>
      </c>
      <c r="U11" s="2">
        <v>2657.26</v>
      </c>
      <c r="V11" s="55">
        <v>108</v>
      </c>
      <c r="W11" s="55">
        <v>2107.13</v>
      </c>
      <c r="X11" s="2">
        <v>136</v>
      </c>
      <c r="Y11" s="2">
        <v>3832.32</v>
      </c>
      <c r="Z11" s="22">
        <f t="shared" ref="Z11:AA14" si="0">B11+D11+F11+H11+J11+L11+N11+P11+R11+T11+V11+X11</f>
        <v>1706</v>
      </c>
      <c r="AA11" s="22">
        <f t="shared" si="0"/>
        <v>34107.410000000003</v>
      </c>
    </row>
    <row r="12" spans="1:28" x14ac:dyDescent="0.25">
      <c r="A12" s="17" t="s">
        <v>70</v>
      </c>
      <c r="B12" s="55">
        <v>9</v>
      </c>
      <c r="C12" s="55">
        <v>149.28</v>
      </c>
      <c r="D12" s="2">
        <v>1</v>
      </c>
      <c r="E12" s="2">
        <v>57.84</v>
      </c>
      <c r="F12" s="55">
        <v>2</v>
      </c>
      <c r="G12" s="55">
        <v>17.48</v>
      </c>
      <c r="H12" s="2">
        <v>3</v>
      </c>
      <c r="I12" s="2">
        <v>96.06</v>
      </c>
      <c r="J12" s="55">
        <v>4</v>
      </c>
      <c r="K12" s="55">
        <v>35.659999999999997</v>
      </c>
      <c r="L12" s="2">
        <v>2</v>
      </c>
      <c r="M12" s="2">
        <v>64.67</v>
      </c>
      <c r="N12" s="55">
        <v>5</v>
      </c>
      <c r="O12" s="55">
        <v>207.43</v>
      </c>
      <c r="P12" s="2"/>
      <c r="Q12" s="2"/>
      <c r="R12" s="61">
        <v>1</v>
      </c>
      <c r="S12" s="61">
        <v>69.959999999999994</v>
      </c>
      <c r="T12" s="2">
        <v>5</v>
      </c>
      <c r="U12" s="2">
        <v>285.52</v>
      </c>
      <c r="V12" s="55">
        <v>3</v>
      </c>
      <c r="W12" s="55">
        <v>673.67</v>
      </c>
      <c r="X12" s="2">
        <v>3</v>
      </c>
      <c r="Y12" s="2">
        <v>90.67</v>
      </c>
      <c r="Z12" s="22">
        <f t="shared" si="0"/>
        <v>38</v>
      </c>
      <c r="AA12" s="22">
        <f t="shared" si="0"/>
        <v>1748.24</v>
      </c>
    </row>
    <row r="13" spans="1:28" x14ac:dyDescent="0.25">
      <c r="A13" s="33" t="s">
        <v>71</v>
      </c>
      <c r="B13" s="55">
        <v>19</v>
      </c>
      <c r="C13" s="55">
        <v>1946</v>
      </c>
      <c r="D13" s="2">
        <v>17</v>
      </c>
      <c r="E13" s="2">
        <v>1525.2</v>
      </c>
      <c r="F13" s="55">
        <v>23</v>
      </c>
      <c r="G13" s="55">
        <v>1543</v>
      </c>
      <c r="H13" s="2">
        <v>22</v>
      </c>
      <c r="I13" s="2">
        <v>2120</v>
      </c>
      <c r="J13" s="55">
        <v>9</v>
      </c>
      <c r="K13" s="55">
        <v>689</v>
      </c>
      <c r="L13" s="2">
        <v>6</v>
      </c>
      <c r="M13" s="2">
        <v>1025</v>
      </c>
      <c r="N13" s="55">
        <v>20</v>
      </c>
      <c r="O13" s="55">
        <v>635</v>
      </c>
      <c r="P13" s="2">
        <v>13</v>
      </c>
      <c r="Q13" s="2">
        <v>1236</v>
      </c>
      <c r="R13" s="61">
        <v>8</v>
      </c>
      <c r="S13" s="61">
        <v>661.53</v>
      </c>
      <c r="T13" s="2">
        <v>23</v>
      </c>
      <c r="U13" s="2">
        <v>1933</v>
      </c>
      <c r="V13" s="55">
        <v>14</v>
      </c>
      <c r="W13" s="55">
        <v>1244</v>
      </c>
      <c r="X13" s="2">
        <v>7</v>
      </c>
      <c r="Y13" s="2">
        <v>517</v>
      </c>
      <c r="Z13" s="22">
        <f t="shared" si="0"/>
        <v>181</v>
      </c>
      <c r="AA13" s="22">
        <f t="shared" si="0"/>
        <v>15074.730000000001</v>
      </c>
    </row>
    <row r="14" spans="1:28" s="16" customFormat="1" x14ac:dyDescent="0.25">
      <c r="A14" s="33" t="s">
        <v>72</v>
      </c>
      <c r="B14" s="56">
        <v>1</v>
      </c>
      <c r="C14" s="56">
        <v>130</v>
      </c>
      <c r="D14" s="4"/>
      <c r="E14" s="4"/>
      <c r="F14" s="56">
        <v>1</v>
      </c>
      <c r="G14" s="56">
        <v>300</v>
      </c>
      <c r="H14" s="4"/>
      <c r="I14" s="4"/>
      <c r="J14" s="56"/>
      <c r="K14" s="56"/>
      <c r="L14" s="4"/>
      <c r="M14" s="4"/>
      <c r="N14" s="56"/>
      <c r="O14" s="56"/>
      <c r="P14" s="4"/>
      <c r="Q14" s="4"/>
      <c r="R14" s="56"/>
      <c r="S14" s="56"/>
      <c r="T14" s="4"/>
      <c r="U14" s="4"/>
      <c r="V14" s="56"/>
      <c r="W14" s="56"/>
      <c r="X14" s="4"/>
      <c r="Y14" s="4"/>
      <c r="Z14" s="22">
        <f t="shared" si="0"/>
        <v>2</v>
      </c>
      <c r="AA14" s="22">
        <f t="shared" si="0"/>
        <v>430</v>
      </c>
    </row>
    <row r="15" spans="1:28" x14ac:dyDescent="0.25">
      <c r="A15" s="70" t="s">
        <v>73</v>
      </c>
      <c r="B15" s="96">
        <f t="shared" ref="B15:AA15" si="1">SUM(B11:B14)</f>
        <v>192</v>
      </c>
      <c r="C15" s="97">
        <f t="shared" si="1"/>
        <v>4951.96</v>
      </c>
      <c r="D15" s="20">
        <f t="shared" si="1"/>
        <v>175</v>
      </c>
      <c r="E15" s="32">
        <f t="shared" si="1"/>
        <v>4829.79</v>
      </c>
      <c r="F15" s="96">
        <f t="shared" si="1"/>
        <v>185</v>
      </c>
      <c r="G15" s="97">
        <f t="shared" si="1"/>
        <v>4701.38</v>
      </c>
      <c r="H15" s="20">
        <f t="shared" si="1"/>
        <v>233</v>
      </c>
      <c r="I15" s="32">
        <f t="shared" si="1"/>
        <v>6099.96</v>
      </c>
      <c r="J15" s="96">
        <f t="shared" si="1"/>
        <v>146</v>
      </c>
      <c r="K15" s="97">
        <f t="shared" si="1"/>
        <v>3246.25</v>
      </c>
      <c r="L15" s="20">
        <f t="shared" si="1"/>
        <v>132</v>
      </c>
      <c r="M15" s="32">
        <f t="shared" si="1"/>
        <v>3380.29</v>
      </c>
      <c r="N15" s="96">
        <f t="shared" si="1"/>
        <v>162</v>
      </c>
      <c r="O15" s="97">
        <f t="shared" si="1"/>
        <v>4065.79</v>
      </c>
      <c r="P15" s="20">
        <f t="shared" si="1"/>
        <v>138</v>
      </c>
      <c r="Q15" s="32">
        <f t="shared" si="1"/>
        <v>4000.01</v>
      </c>
      <c r="R15" s="99">
        <f t="shared" si="1"/>
        <v>124</v>
      </c>
      <c r="S15" s="100">
        <f t="shared" si="1"/>
        <v>2744.38</v>
      </c>
      <c r="T15" s="20">
        <f t="shared" si="1"/>
        <v>169</v>
      </c>
      <c r="U15" s="32">
        <f t="shared" si="1"/>
        <v>4875.7800000000007</v>
      </c>
      <c r="V15" s="96">
        <f t="shared" si="1"/>
        <v>125</v>
      </c>
      <c r="W15" s="97">
        <f t="shared" si="1"/>
        <v>4024.8</v>
      </c>
      <c r="X15" s="20">
        <f t="shared" si="1"/>
        <v>146</v>
      </c>
      <c r="Y15" s="32">
        <f t="shared" si="1"/>
        <v>4439.99</v>
      </c>
      <c r="Z15" s="98">
        <f t="shared" si="1"/>
        <v>1927</v>
      </c>
      <c r="AA15" s="76">
        <f t="shared" si="1"/>
        <v>51360.380000000005</v>
      </c>
    </row>
    <row r="16" spans="1:28" s="16" customFormat="1" x14ac:dyDescent="0.25">
      <c r="B16" s="57"/>
      <c r="C16" s="57"/>
      <c r="D16" s="3"/>
      <c r="E16" s="3"/>
      <c r="F16" s="57"/>
      <c r="G16" s="57"/>
      <c r="H16" s="3"/>
      <c r="I16" s="3"/>
      <c r="J16" s="57"/>
      <c r="K16" s="57"/>
      <c r="L16" s="3"/>
      <c r="M16" s="3"/>
      <c r="N16" s="57"/>
      <c r="O16" s="57"/>
      <c r="P16" s="3"/>
      <c r="Q16" s="3"/>
      <c r="R16" s="57"/>
      <c r="S16" s="57"/>
      <c r="T16" s="3"/>
      <c r="U16" s="3"/>
      <c r="V16" s="57"/>
      <c r="W16" s="57"/>
      <c r="X16" s="3"/>
      <c r="Y16" s="3"/>
      <c r="Z16" s="22"/>
      <c r="AA16" s="22"/>
    </row>
    <row r="17" spans="1:29" x14ac:dyDescent="0.25">
      <c r="A17" s="19" t="s">
        <v>74</v>
      </c>
      <c r="B17" s="55"/>
      <c r="C17" s="55"/>
      <c r="D17" s="2"/>
      <c r="E17" s="2"/>
      <c r="F17" s="55"/>
      <c r="G17" s="55"/>
      <c r="H17" s="2"/>
      <c r="I17" s="2"/>
      <c r="J17" s="55"/>
      <c r="K17" s="55"/>
      <c r="L17" s="2"/>
      <c r="M17" s="2"/>
      <c r="N17" s="55"/>
      <c r="O17" s="55"/>
      <c r="P17" s="2"/>
      <c r="Q17" s="2"/>
      <c r="R17" s="55"/>
      <c r="S17" s="55"/>
      <c r="T17" s="2"/>
      <c r="U17" s="2"/>
      <c r="V17" s="55"/>
      <c r="W17" s="55"/>
      <c r="X17" s="2"/>
      <c r="Y17" s="2"/>
      <c r="Z17" s="21"/>
      <c r="AA17" s="21"/>
    </row>
    <row r="18" spans="1:29" x14ac:dyDescent="0.25">
      <c r="A18" s="33" t="s">
        <v>75</v>
      </c>
      <c r="B18" s="57"/>
      <c r="C18" s="57"/>
      <c r="D18" s="3"/>
      <c r="E18" s="3"/>
      <c r="F18" s="57"/>
      <c r="G18" s="57"/>
      <c r="H18" s="3"/>
      <c r="I18" s="3"/>
      <c r="J18" s="57"/>
      <c r="K18" s="57"/>
      <c r="L18" s="3"/>
      <c r="M18" s="3"/>
      <c r="N18" s="57"/>
      <c r="O18" s="57"/>
      <c r="P18" s="3"/>
      <c r="Q18" s="3"/>
      <c r="R18" s="57"/>
      <c r="S18" s="57"/>
      <c r="T18" s="3"/>
      <c r="U18" s="3"/>
      <c r="V18" s="57"/>
      <c r="W18" s="57"/>
      <c r="X18" s="3"/>
      <c r="Y18" s="3"/>
      <c r="Z18" s="22">
        <f t="shared" ref="Z18:AA23" si="2">B18+D18+F18+H18+J18+L18+N18+P18+R18+T18+V18+X18</f>
        <v>0</v>
      </c>
      <c r="AA18" s="22">
        <f t="shared" si="2"/>
        <v>0</v>
      </c>
    </row>
    <row r="19" spans="1:29" x14ac:dyDescent="0.25">
      <c r="A19" s="33" t="s">
        <v>76</v>
      </c>
      <c r="B19" s="55"/>
      <c r="C19" s="55"/>
      <c r="D19" s="2"/>
      <c r="E19" s="2"/>
      <c r="F19" s="55"/>
      <c r="G19" s="55"/>
      <c r="H19" s="2"/>
      <c r="I19" s="2"/>
      <c r="J19" s="55"/>
      <c r="K19" s="55"/>
      <c r="L19" s="2"/>
      <c r="M19" s="2"/>
      <c r="N19" s="55"/>
      <c r="O19" s="55"/>
      <c r="P19" s="2">
        <v>1</v>
      </c>
      <c r="Q19" s="2">
        <v>462.2</v>
      </c>
      <c r="R19" s="55">
        <v>1</v>
      </c>
      <c r="S19" s="55">
        <v>109.15</v>
      </c>
      <c r="T19" s="2"/>
      <c r="U19" s="2"/>
      <c r="V19" s="55"/>
      <c r="W19" s="55"/>
      <c r="X19" s="2">
        <v>1</v>
      </c>
      <c r="Y19" s="2">
        <v>86</v>
      </c>
      <c r="Z19" s="22">
        <f t="shared" si="2"/>
        <v>3</v>
      </c>
      <c r="AA19" s="22">
        <f t="shared" si="2"/>
        <v>657.35</v>
      </c>
    </row>
    <row r="20" spans="1:29" x14ac:dyDescent="0.25">
      <c r="A20" s="33" t="s">
        <v>77</v>
      </c>
      <c r="B20" s="55"/>
      <c r="C20" s="55"/>
      <c r="D20" s="2"/>
      <c r="E20" s="2"/>
      <c r="F20" s="55"/>
      <c r="G20" s="55"/>
      <c r="H20" s="2"/>
      <c r="I20" s="2"/>
      <c r="J20" s="55"/>
      <c r="K20" s="55"/>
      <c r="L20" s="2"/>
      <c r="M20" s="2"/>
      <c r="N20" s="55"/>
      <c r="O20" s="55"/>
      <c r="P20" s="2"/>
      <c r="Q20" s="2"/>
      <c r="R20" s="55"/>
      <c r="S20" s="55"/>
      <c r="T20" s="2"/>
      <c r="U20" s="2"/>
      <c r="V20" s="55"/>
      <c r="W20" s="55"/>
      <c r="X20" s="2"/>
      <c r="Y20" s="2"/>
      <c r="Z20" s="22">
        <f t="shared" si="2"/>
        <v>0</v>
      </c>
      <c r="AA20" s="22">
        <f t="shared" si="2"/>
        <v>0</v>
      </c>
    </row>
    <row r="21" spans="1:29" x14ac:dyDescent="0.25">
      <c r="A21" s="33" t="s">
        <v>78</v>
      </c>
      <c r="B21" s="57">
        <v>6</v>
      </c>
      <c r="C21" s="57">
        <v>2305.1</v>
      </c>
      <c r="D21" s="3">
        <v>2</v>
      </c>
      <c r="E21" s="3">
        <v>780</v>
      </c>
      <c r="F21" s="57">
        <v>2</v>
      </c>
      <c r="G21" s="57">
        <v>699.75</v>
      </c>
      <c r="H21" s="3">
        <v>2</v>
      </c>
      <c r="I21" s="3">
        <v>1045.2</v>
      </c>
      <c r="J21" s="57">
        <v>5</v>
      </c>
      <c r="K21" s="57">
        <v>2009</v>
      </c>
      <c r="L21" s="3">
        <v>2</v>
      </c>
      <c r="M21" s="3">
        <v>978.1</v>
      </c>
      <c r="N21" s="57">
        <v>3</v>
      </c>
      <c r="O21" s="57">
        <v>1018.3</v>
      </c>
      <c r="P21" s="3">
        <v>6</v>
      </c>
      <c r="Q21" s="3">
        <v>3074.4</v>
      </c>
      <c r="R21" s="57">
        <v>3</v>
      </c>
      <c r="S21" s="57">
        <v>1662.4</v>
      </c>
      <c r="T21" s="3">
        <v>9</v>
      </c>
      <c r="U21" s="3">
        <v>4959.7</v>
      </c>
      <c r="V21" s="57">
        <v>6</v>
      </c>
      <c r="W21" s="57">
        <v>2063.41</v>
      </c>
      <c r="X21" s="3">
        <v>3</v>
      </c>
      <c r="Y21" s="3">
        <v>1930.75</v>
      </c>
      <c r="Z21" s="22">
        <f t="shared" si="2"/>
        <v>49</v>
      </c>
      <c r="AA21" s="22">
        <f t="shared" si="2"/>
        <v>22526.11</v>
      </c>
    </row>
    <row r="22" spans="1:29" x14ac:dyDescent="0.25">
      <c r="A22" s="33" t="s">
        <v>79</v>
      </c>
      <c r="B22" s="57">
        <v>9</v>
      </c>
      <c r="C22" s="57">
        <v>3109.48</v>
      </c>
      <c r="D22" s="3">
        <v>9</v>
      </c>
      <c r="E22" s="3">
        <v>3125.1</v>
      </c>
      <c r="F22" s="57">
        <v>1</v>
      </c>
      <c r="G22" s="57">
        <v>140.85</v>
      </c>
      <c r="H22" s="3">
        <v>5</v>
      </c>
      <c r="I22" s="3">
        <v>1723.09</v>
      </c>
      <c r="J22" s="57">
        <v>1</v>
      </c>
      <c r="K22" s="57">
        <v>224.45</v>
      </c>
      <c r="L22" s="3">
        <v>1</v>
      </c>
      <c r="M22" s="3">
        <v>232.32</v>
      </c>
      <c r="N22" s="57">
        <v>7</v>
      </c>
      <c r="O22" s="57">
        <v>2675.16</v>
      </c>
      <c r="P22" s="3">
        <v>5</v>
      </c>
      <c r="Q22" s="3">
        <v>2612.13</v>
      </c>
      <c r="R22" s="57">
        <v>7</v>
      </c>
      <c r="S22" s="57">
        <v>1794.57</v>
      </c>
      <c r="T22" s="3">
        <v>7</v>
      </c>
      <c r="U22" s="3">
        <v>2367.9499999999998</v>
      </c>
      <c r="V22" s="57">
        <v>7</v>
      </c>
      <c r="W22" s="57">
        <v>2215.1999999999998</v>
      </c>
      <c r="X22" s="3">
        <v>1</v>
      </c>
      <c r="Y22" s="3">
        <v>183.05</v>
      </c>
      <c r="Z22" s="22">
        <f t="shared" si="2"/>
        <v>60</v>
      </c>
      <c r="AA22" s="22">
        <f t="shared" si="2"/>
        <v>20403.350000000002</v>
      </c>
    </row>
    <row r="23" spans="1:29" x14ac:dyDescent="0.25">
      <c r="A23" s="33" t="s">
        <v>61</v>
      </c>
      <c r="B23" s="56">
        <v>1</v>
      </c>
      <c r="C23" s="56">
        <v>1254.71</v>
      </c>
      <c r="D23" s="4"/>
      <c r="E23" s="4"/>
      <c r="F23" s="56"/>
      <c r="G23" s="56"/>
      <c r="H23" s="4"/>
      <c r="I23" s="4"/>
      <c r="J23" s="55"/>
      <c r="K23" s="55"/>
      <c r="L23" s="2"/>
      <c r="M23" s="2"/>
      <c r="N23" s="55"/>
      <c r="O23" s="55"/>
      <c r="P23" s="2"/>
      <c r="Q23" s="2"/>
      <c r="R23" s="55"/>
      <c r="S23" s="55"/>
      <c r="T23" s="2"/>
      <c r="U23" s="2"/>
      <c r="V23" s="55"/>
      <c r="W23" s="55"/>
      <c r="X23" s="2"/>
      <c r="Y23" s="2"/>
      <c r="Z23" s="22">
        <f t="shared" si="2"/>
        <v>1</v>
      </c>
      <c r="AA23" s="22">
        <f t="shared" si="2"/>
        <v>1254.71</v>
      </c>
    </row>
    <row r="24" spans="1:29" x14ac:dyDescent="0.25">
      <c r="A24" s="19" t="s">
        <v>80</v>
      </c>
      <c r="B24" s="96">
        <f t="shared" ref="B24:AA24" si="3">SUM(B18:B23)</f>
        <v>16</v>
      </c>
      <c r="C24" s="97">
        <f t="shared" si="3"/>
        <v>6669.29</v>
      </c>
      <c r="D24" s="20">
        <f t="shared" si="3"/>
        <v>11</v>
      </c>
      <c r="E24" s="32">
        <f t="shared" si="3"/>
        <v>3905.1</v>
      </c>
      <c r="F24" s="96">
        <f t="shared" si="3"/>
        <v>3</v>
      </c>
      <c r="G24" s="97">
        <f t="shared" si="3"/>
        <v>840.6</v>
      </c>
      <c r="H24" s="20">
        <f t="shared" si="3"/>
        <v>7</v>
      </c>
      <c r="I24" s="32">
        <f t="shared" si="3"/>
        <v>2768.29</v>
      </c>
      <c r="J24" s="101">
        <f t="shared" si="3"/>
        <v>6</v>
      </c>
      <c r="K24" s="102">
        <f t="shared" si="3"/>
        <v>2233.4499999999998</v>
      </c>
      <c r="L24" s="103">
        <f t="shared" si="3"/>
        <v>3</v>
      </c>
      <c r="M24" s="104">
        <f t="shared" si="3"/>
        <v>1210.42</v>
      </c>
      <c r="N24" s="101">
        <f t="shared" si="3"/>
        <v>10</v>
      </c>
      <c r="O24" s="102">
        <f t="shared" si="3"/>
        <v>3693.46</v>
      </c>
      <c r="P24" s="103">
        <f t="shared" si="3"/>
        <v>12</v>
      </c>
      <c r="Q24" s="104">
        <f t="shared" si="3"/>
        <v>6148.73</v>
      </c>
      <c r="R24" s="101">
        <f t="shared" si="3"/>
        <v>11</v>
      </c>
      <c r="S24" s="102">
        <f t="shared" si="3"/>
        <v>3566.12</v>
      </c>
      <c r="T24" s="103">
        <f t="shared" si="3"/>
        <v>16</v>
      </c>
      <c r="U24" s="104">
        <f t="shared" si="3"/>
        <v>7327.65</v>
      </c>
      <c r="V24" s="101">
        <f t="shared" si="3"/>
        <v>13</v>
      </c>
      <c r="W24" s="102">
        <f t="shared" si="3"/>
        <v>4278.6099999999997</v>
      </c>
      <c r="X24" s="103">
        <f t="shared" si="3"/>
        <v>5</v>
      </c>
      <c r="Y24" s="104">
        <f t="shared" si="3"/>
        <v>2199.8000000000002</v>
      </c>
      <c r="Z24" s="98">
        <f t="shared" si="3"/>
        <v>113</v>
      </c>
      <c r="AA24" s="76">
        <f t="shared" si="3"/>
        <v>44841.52</v>
      </c>
    </row>
    <row r="25" spans="1:29" s="16" customFormat="1" x14ac:dyDescent="0.25">
      <c r="A25" s="19"/>
      <c r="B25" s="96"/>
      <c r="C25" s="96"/>
      <c r="D25" s="20"/>
      <c r="E25" s="20"/>
      <c r="F25" s="96"/>
      <c r="G25" s="96"/>
      <c r="H25" s="20"/>
      <c r="I25" s="20"/>
      <c r="J25" s="96"/>
      <c r="K25" s="96"/>
      <c r="L25" s="20"/>
      <c r="M25" s="20"/>
      <c r="N25" s="96"/>
      <c r="O25" s="96"/>
      <c r="P25" s="20"/>
      <c r="Q25" s="20"/>
      <c r="R25" s="96"/>
      <c r="S25" s="96"/>
      <c r="T25" s="20"/>
      <c r="U25" s="20"/>
      <c r="V25" s="96"/>
      <c r="W25" s="96"/>
      <c r="X25" s="20"/>
      <c r="Y25" s="20"/>
      <c r="Z25" s="26"/>
      <c r="AA25" s="26"/>
    </row>
    <row r="26" spans="1:29" ht="13.8" thickBot="1" x14ac:dyDescent="0.3">
      <c r="A26" s="71" t="s">
        <v>81</v>
      </c>
      <c r="B26" s="89">
        <f t="shared" ref="B26:AA26" si="4">B15+B24</f>
        <v>208</v>
      </c>
      <c r="C26" s="90">
        <f t="shared" si="4"/>
        <v>11621.25</v>
      </c>
      <c r="D26" s="30">
        <f t="shared" si="4"/>
        <v>186</v>
      </c>
      <c r="E26" s="46">
        <f t="shared" si="4"/>
        <v>8734.89</v>
      </c>
      <c r="F26" s="89">
        <f t="shared" si="4"/>
        <v>188</v>
      </c>
      <c r="G26" s="90">
        <f t="shared" si="4"/>
        <v>5541.9800000000005</v>
      </c>
      <c r="H26" s="30">
        <f t="shared" si="4"/>
        <v>240</v>
      </c>
      <c r="I26" s="46">
        <f t="shared" si="4"/>
        <v>8868.25</v>
      </c>
      <c r="J26" s="89">
        <f t="shared" si="4"/>
        <v>152</v>
      </c>
      <c r="K26" s="90">
        <f t="shared" si="4"/>
        <v>5479.7</v>
      </c>
      <c r="L26" s="30">
        <f t="shared" si="4"/>
        <v>135</v>
      </c>
      <c r="M26" s="46">
        <f t="shared" si="4"/>
        <v>4590.71</v>
      </c>
      <c r="N26" s="89">
        <f t="shared" si="4"/>
        <v>172</v>
      </c>
      <c r="O26" s="90">
        <f t="shared" si="4"/>
        <v>7759.25</v>
      </c>
      <c r="P26" s="30">
        <f t="shared" si="4"/>
        <v>150</v>
      </c>
      <c r="Q26" s="46">
        <f t="shared" si="4"/>
        <v>10148.74</v>
      </c>
      <c r="R26" s="89">
        <f t="shared" si="4"/>
        <v>135</v>
      </c>
      <c r="S26" s="90">
        <f t="shared" si="4"/>
        <v>6310.5</v>
      </c>
      <c r="T26" s="30">
        <f t="shared" si="4"/>
        <v>185</v>
      </c>
      <c r="U26" s="46">
        <f t="shared" si="4"/>
        <v>12203.43</v>
      </c>
      <c r="V26" s="89">
        <f t="shared" si="4"/>
        <v>138</v>
      </c>
      <c r="W26" s="90">
        <f t="shared" si="4"/>
        <v>8303.41</v>
      </c>
      <c r="X26" s="30">
        <f t="shared" si="4"/>
        <v>151</v>
      </c>
      <c r="Y26" s="46">
        <f t="shared" si="4"/>
        <v>6639.79</v>
      </c>
      <c r="Z26" s="24">
        <f t="shared" si="4"/>
        <v>2040</v>
      </c>
      <c r="AA26" s="25">
        <f t="shared" si="4"/>
        <v>96201.9</v>
      </c>
    </row>
    <row r="27" spans="1:29" ht="13.8" thickTop="1" x14ac:dyDescent="0.25">
      <c r="A27" s="19"/>
      <c r="B27" s="87"/>
      <c r="C27" s="87"/>
      <c r="D27" s="28"/>
      <c r="E27" s="28"/>
      <c r="F27" s="87"/>
      <c r="G27" s="87"/>
      <c r="H27" s="28"/>
      <c r="I27" s="28"/>
      <c r="J27" s="87"/>
      <c r="K27" s="87"/>
      <c r="L27" s="28"/>
      <c r="M27" s="28"/>
      <c r="N27" s="87"/>
      <c r="O27" s="87"/>
      <c r="P27" s="28"/>
      <c r="Q27" s="28"/>
      <c r="R27" s="87"/>
      <c r="S27" s="87"/>
      <c r="T27" s="28"/>
      <c r="U27" s="28"/>
      <c r="V27" s="87"/>
      <c r="W27" s="87"/>
      <c r="X27" s="28"/>
      <c r="Y27" s="28"/>
      <c r="Z27" s="49"/>
      <c r="AA27" s="50"/>
    </row>
    <row r="28" spans="1:29" ht="12.75" customHeight="1" x14ac:dyDescent="0.25">
      <c r="A28" s="19" t="s">
        <v>53</v>
      </c>
      <c r="B28" s="87"/>
      <c r="C28" s="88">
        <v>99998.61</v>
      </c>
      <c r="D28" s="28"/>
      <c r="E28" s="93">
        <v>97646.36</v>
      </c>
      <c r="F28" s="87"/>
      <c r="G28" s="88">
        <v>94049.26</v>
      </c>
      <c r="H28" s="28"/>
      <c r="I28" s="93">
        <v>111693.44</v>
      </c>
      <c r="J28" s="87"/>
      <c r="K28" s="88">
        <v>82073.97</v>
      </c>
      <c r="L28" s="28"/>
      <c r="M28" s="93">
        <v>81827.38</v>
      </c>
      <c r="N28" s="87"/>
      <c r="O28" s="88">
        <v>84253.92</v>
      </c>
      <c r="P28" s="28"/>
      <c r="Q28" s="93">
        <v>69378.97</v>
      </c>
      <c r="R28" s="87"/>
      <c r="S28" s="88">
        <v>72457.27</v>
      </c>
      <c r="T28" s="28"/>
      <c r="U28" s="93">
        <v>92198.01</v>
      </c>
      <c r="V28" s="87"/>
      <c r="W28" s="88">
        <v>65955.63</v>
      </c>
      <c r="X28" s="28"/>
      <c r="Y28" s="93">
        <v>76904.77</v>
      </c>
      <c r="Z28" s="42"/>
      <c r="AA28" s="27">
        <f>C28+E28+G28+I28+K28+M28+O28+Q28+S28+U28+W28+Y28</f>
        <v>1028437.5900000001</v>
      </c>
      <c r="AC28" s="44"/>
    </row>
    <row r="29" spans="1:29" s="6" customFormat="1" ht="12.75" customHeight="1" x14ac:dyDescent="0.25">
      <c r="A29" s="33" t="s">
        <v>54</v>
      </c>
      <c r="B29" s="96"/>
      <c r="C29" s="105">
        <f>C26/C28</f>
        <v>0.11621411537620373</v>
      </c>
      <c r="D29" s="20"/>
      <c r="E29" s="106">
        <f>E26/E28</f>
        <v>8.9454332962334682E-2</v>
      </c>
      <c r="F29" s="96"/>
      <c r="G29" s="105">
        <f>G26/G28</f>
        <v>5.8926354125487017E-2</v>
      </c>
      <c r="H29" s="20"/>
      <c r="I29" s="106">
        <f>I26/I28</f>
        <v>7.9398127589229942E-2</v>
      </c>
      <c r="J29" s="96"/>
      <c r="K29" s="105">
        <f>K26/K28</f>
        <v>6.6765382495814443E-2</v>
      </c>
      <c r="L29" s="20"/>
      <c r="M29" s="106">
        <f>M26/M28</f>
        <v>5.6102370624600224E-2</v>
      </c>
      <c r="N29" s="96"/>
      <c r="O29" s="105">
        <f>O26/O28</f>
        <v>9.2093637898390965E-2</v>
      </c>
      <c r="P29" s="20"/>
      <c r="Q29" s="106">
        <f>Q26/Q28</f>
        <v>0.14627977325117394</v>
      </c>
      <c r="R29" s="96"/>
      <c r="S29" s="105">
        <f>S26/S28</f>
        <v>8.7092709951672204E-2</v>
      </c>
      <c r="T29" s="20"/>
      <c r="U29" s="106">
        <f>U26/U28</f>
        <v>0.13236109976777158</v>
      </c>
      <c r="V29" s="96"/>
      <c r="W29" s="105">
        <f>W26/W28</f>
        <v>0.12589387744457903</v>
      </c>
      <c r="X29" s="20"/>
      <c r="Y29" s="106">
        <f>Y26/Y28</f>
        <v>8.6337817537195674E-2</v>
      </c>
      <c r="Z29" s="26"/>
      <c r="AA29" s="107">
        <f>AA26/AA28</f>
        <v>9.3541796736542837E-2</v>
      </c>
    </row>
    <row r="30" spans="1:29" s="18" customFormat="1" ht="13.5" customHeight="1" x14ac:dyDescent="0.25">
      <c r="B30" s="57"/>
      <c r="C30" s="108"/>
      <c r="D30" s="3"/>
      <c r="E30" s="109"/>
      <c r="F30" s="57"/>
      <c r="G30" s="108"/>
      <c r="H30" s="3"/>
      <c r="I30" s="109"/>
      <c r="J30" s="57"/>
      <c r="K30" s="108"/>
      <c r="L30" s="3"/>
      <c r="M30" s="109"/>
      <c r="N30" s="57"/>
      <c r="O30" s="108"/>
      <c r="P30" s="3"/>
      <c r="Q30" s="109"/>
      <c r="R30" s="57"/>
      <c r="S30" s="108"/>
      <c r="T30" s="3"/>
      <c r="U30" s="109"/>
      <c r="V30" s="57"/>
      <c r="W30" s="108"/>
      <c r="X30" s="3"/>
      <c r="Y30" s="109"/>
      <c r="Z30" s="22"/>
      <c r="AA30" s="110"/>
    </row>
    <row r="31" spans="1:29" x14ac:dyDescent="0.25">
      <c r="A31" s="19" t="s">
        <v>51</v>
      </c>
      <c r="B31" s="55"/>
      <c r="C31" s="55"/>
      <c r="D31" s="2"/>
      <c r="E31" s="2"/>
      <c r="F31" s="55"/>
      <c r="G31" s="55"/>
      <c r="H31" s="2"/>
      <c r="I31" s="2"/>
      <c r="J31" s="55"/>
      <c r="K31" s="55"/>
      <c r="L31" s="2"/>
      <c r="M31" s="2"/>
      <c r="N31" s="55"/>
      <c r="O31" s="55"/>
      <c r="P31" s="2"/>
      <c r="Q31" s="2"/>
      <c r="R31" s="55"/>
      <c r="S31" s="55"/>
      <c r="T31" s="2"/>
      <c r="U31" s="2"/>
      <c r="V31" s="55"/>
      <c r="W31" s="55"/>
      <c r="X31" s="2"/>
      <c r="Y31" s="2"/>
      <c r="Z31" s="21"/>
      <c r="AA31" s="21"/>
    </row>
    <row r="32" spans="1:29" s="16" customFormat="1" x14ac:dyDescent="0.25">
      <c r="A32" s="33" t="s">
        <v>82</v>
      </c>
      <c r="B32" s="57">
        <v>19</v>
      </c>
      <c r="C32" s="57">
        <v>1410.99</v>
      </c>
      <c r="D32" s="3">
        <v>65</v>
      </c>
      <c r="E32" s="3">
        <v>3039.96</v>
      </c>
      <c r="F32" s="57">
        <v>37</v>
      </c>
      <c r="G32" s="57">
        <v>1617.75</v>
      </c>
      <c r="H32" s="3">
        <v>82</v>
      </c>
      <c r="I32" s="3">
        <v>2754.61</v>
      </c>
      <c r="J32" s="57">
        <v>82</v>
      </c>
      <c r="K32" s="57">
        <v>2040.96</v>
      </c>
      <c r="L32" s="3">
        <v>71</v>
      </c>
      <c r="M32" s="3">
        <v>2401.6</v>
      </c>
      <c r="N32" s="57">
        <v>40</v>
      </c>
      <c r="O32" s="58">
        <v>1699.98</v>
      </c>
      <c r="P32" s="3">
        <v>35</v>
      </c>
      <c r="Q32" s="94">
        <v>843.9</v>
      </c>
      <c r="R32" s="57">
        <v>25</v>
      </c>
      <c r="S32" s="58">
        <v>665.08</v>
      </c>
      <c r="T32" s="3">
        <v>92</v>
      </c>
      <c r="U32" s="94">
        <v>7827.7</v>
      </c>
      <c r="V32" s="57">
        <v>70</v>
      </c>
      <c r="W32" s="58">
        <v>4843.8500000000004</v>
      </c>
      <c r="X32" s="3">
        <v>49</v>
      </c>
      <c r="Y32" s="94">
        <v>1751.75</v>
      </c>
      <c r="Z32" s="22">
        <f>B32+D32+F32+H32+J32+L32+N32+P32+R32+T32+V32+X32</f>
        <v>667</v>
      </c>
      <c r="AA32" s="45">
        <f>C32+E32+G32+I32+K32+M32+O32+Q32+S32+U32+W32+Y32</f>
        <v>30898.130000000005</v>
      </c>
    </row>
    <row r="33" spans="1:31" x14ac:dyDescent="0.25">
      <c r="A33" s="33" t="s">
        <v>83</v>
      </c>
      <c r="B33" s="57">
        <v>24</v>
      </c>
      <c r="C33" s="57">
        <v>1706.12</v>
      </c>
      <c r="D33" s="3">
        <v>27</v>
      </c>
      <c r="E33" s="3">
        <v>1694.18</v>
      </c>
      <c r="F33" s="57">
        <v>35</v>
      </c>
      <c r="G33" s="57">
        <v>850.94</v>
      </c>
      <c r="H33" s="3">
        <v>26</v>
      </c>
      <c r="I33" s="3">
        <v>734.17</v>
      </c>
      <c r="J33" s="57">
        <v>61</v>
      </c>
      <c r="K33" s="57">
        <v>1384.58</v>
      </c>
      <c r="L33" s="3">
        <v>8</v>
      </c>
      <c r="M33" s="3">
        <v>116.85</v>
      </c>
      <c r="N33" s="57">
        <v>90</v>
      </c>
      <c r="O33" s="58">
        <v>2482.44</v>
      </c>
      <c r="P33" s="3">
        <v>28</v>
      </c>
      <c r="Q33" s="94">
        <v>567.26</v>
      </c>
      <c r="R33" s="57">
        <v>60</v>
      </c>
      <c r="S33" s="58">
        <v>1456.14</v>
      </c>
      <c r="T33" s="3">
        <v>18</v>
      </c>
      <c r="U33" s="94">
        <v>245.33</v>
      </c>
      <c r="V33" s="57">
        <v>38</v>
      </c>
      <c r="W33" s="58">
        <v>771.64</v>
      </c>
      <c r="X33" s="3">
        <v>44</v>
      </c>
      <c r="Y33" s="94">
        <v>1621.74</v>
      </c>
      <c r="Z33" s="22">
        <f>B33+D33+F33+H33+J33+L33+N33+P33+R33+T33+V33+X33</f>
        <v>459</v>
      </c>
      <c r="AA33" s="45">
        <f>C33+E33+G33+I33+K33+M33+O33+Q33+S33+U33+W33+Y33</f>
        <v>13631.39</v>
      </c>
    </row>
    <row r="34" spans="1:31" s="14" customFormat="1" x14ac:dyDescent="0.25">
      <c r="A34" s="31" t="s">
        <v>84</v>
      </c>
      <c r="B34" s="101">
        <f t="shared" ref="B34:M34" si="5">B32+B33</f>
        <v>43</v>
      </c>
      <c r="C34" s="102">
        <f t="shared" si="5"/>
        <v>3117.1099999999997</v>
      </c>
      <c r="D34" s="103">
        <f t="shared" si="5"/>
        <v>92</v>
      </c>
      <c r="E34" s="104">
        <f t="shared" si="5"/>
        <v>4734.1400000000003</v>
      </c>
      <c r="F34" s="101">
        <f t="shared" si="5"/>
        <v>72</v>
      </c>
      <c r="G34" s="102">
        <f t="shared" si="5"/>
        <v>2468.69</v>
      </c>
      <c r="H34" s="103">
        <f t="shared" si="5"/>
        <v>108</v>
      </c>
      <c r="I34" s="104">
        <f t="shared" si="5"/>
        <v>3488.78</v>
      </c>
      <c r="J34" s="101">
        <f t="shared" si="5"/>
        <v>143</v>
      </c>
      <c r="K34" s="102">
        <f t="shared" si="5"/>
        <v>3425.54</v>
      </c>
      <c r="L34" s="103">
        <f t="shared" si="5"/>
        <v>79</v>
      </c>
      <c r="M34" s="104">
        <f t="shared" si="5"/>
        <v>2518.4499999999998</v>
      </c>
      <c r="N34" s="101">
        <f t="shared" ref="N34:AA34" si="6">SUM(N32:N33)</f>
        <v>130</v>
      </c>
      <c r="O34" s="102">
        <f t="shared" si="6"/>
        <v>4182.42</v>
      </c>
      <c r="P34" s="103">
        <f t="shared" si="6"/>
        <v>63</v>
      </c>
      <c r="Q34" s="104">
        <f t="shared" si="6"/>
        <v>1411.1599999999999</v>
      </c>
      <c r="R34" s="101">
        <f t="shared" si="6"/>
        <v>85</v>
      </c>
      <c r="S34" s="102">
        <f t="shared" si="6"/>
        <v>2121.2200000000003</v>
      </c>
      <c r="T34" s="103">
        <f t="shared" si="6"/>
        <v>110</v>
      </c>
      <c r="U34" s="104">
        <f t="shared" si="6"/>
        <v>8073.03</v>
      </c>
      <c r="V34" s="101">
        <f t="shared" si="6"/>
        <v>108</v>
      </c>
      <c r="W34" s="102">
        <f t="shared" si="6"/>
        <v>5615.4900000000007</v>
      </c>
      <c r="X34" s="103">
        <f t="shared" si="6"/>
        <v>93</v>
      </c>
      <c r="Y34" s="104">
        <f t="shared" si="6"/>
        <v>3373.49</v>
      </c>
      <c r="Z34" s="98">
        <f t="shared" si="6"/>
        <v>1126</v>
      </c>
      <c r="AA34" s="76">
        <f t="shared" si="6"/>
        <v>44529.520000000004</v>
      </c>
    </row>
    <row r="35" spans="1:31" s="1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1" s="14" customFormat="1" ht="26.4" x14ac:dyDescent="0.25">
      <c r="A36" s="132" t="s">
        <v>85</v>
      </c>
      <c r="B36" s="26"/>
      <c r="C36" s="27">
        <f>C15+C24+C34-C8</f>
        <v>11512.83</v>
      </c>
      <c r="D36" s="26"/>
      <c r="E36" s="27">
        <f>E15+E24+E34-E8</f>
        <v>11753.369999999999</v>
      </c>
      <c r="F36" s="26"/>
      <c r="G36" s="27">
        <f>G15+G24+G34-G8</f>
        <v>5951.91</v>
      </c>
      <c r="H36" s="26"/>
      <c r="I36" s="27">
        <f>I15+I24+I34-I8</f>
        <v>10264.09</v>
      </c>
      <c r="J36" s="26"/>
      <c r="K36" s="27">
        <f>K15+K24+K34-K8</f>
        <v>7397.6399999999994</v>
      </c>
      <c r="L36" s="26"/>
      <c r="M36" s="27">
        <f>M15+M24+M34-M8</f>
        <v>5350.54</v>
      </c>
      <c r="N36" s="26"/>
      <c r="O36" s="27">
        <f>O15+O24+O34-O8</f>
        <v>10171.209999999999</v>
      </c>
      <c r="P36" s="26"/>
      <c r="Q36" s="27">
        <f>Q15+Q24+Q34-Q8</f>
        <v>9725.66</v>
      </c>
      <c r="R36" s="26"/>
      <c r="S36" s="27">
        <f>S15+S24+S34-S8</f>
        <v>6810.7600000000011</v>
      </c>
      <c r="T36" s="26"/>
      <c r="U36" s="27">
        <f>U15+U24+U34-U8</f>
        <v>18263.879999999997</v>
      </c>
      <c r="V36" s="26"/>
      <c r="W36" s="27">
        <f>W15+W24+W34-W8</f>
        <v>12279.060000000001</v>
      </c>
      <c r="X36" s="26"/>
      <c r="Y36" s="27">
        <f>Y15+Y24+Y34-Y8</f>
        <v>8627.9399999999987</v>
      </c>
      <c r="Z36" s="26"/>
      <c r="AA36" s="27">
        <f>AA15+AA24+AA34-AA8</f>
        <v>118108.88999999998</v>
      </c>
      <c r="AE36" s="29"/>
    </row>
    <row r="37" spans="1:31" s="16" customFormat="1" x14ac:dyDescent="0.25">
      <c r="A37" s="75"/>
      <c r="B37" s="18"/>
      <c r="C37" s="18"/>
      <c r="D37" s="18"/>
      <c r="E37" s="18"/>
      <c r="F37" s="18"/>
      <c r="G37" s="18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31" ht="23.4" x14ac:dyDescent="0.25">
      <c r="A38" s="72" t="s">
        <v>86</v>
      </c>
    </row>
    <row r="39" spans="1:31" ht="24" x14ac:dyDescent="0.25">
      <c r="A39" s="73" t="s">
        <v>87</v>
      </c>
    </row>
  </sheetData>
  <mergeCells count="13">
    <mergeCell ref="N2:O2"/>
    <mergeCell ref="P2:Q2"/>
    <mergeCell ref="Z2:AA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4" type="noConversion"/>
  <pageMargins left="0.18" right="0.2" top="0.51" bottom="0.86" header="0.5" footer="0.5"/>
  <pageSetup scale="98" orientation="landscape" r:id="rId1"/>
  <headerFooter alignWithMargins="0">
    <oddFooter>&amp;L&amp;8&amp;Z&amp;F&amp;R&amp;8Prepared by Danielle Meier
&amp;D</oddFooter>
  </headerFooter>
  <ignoredErrors>
    <ignoredError sqref="C29:AA29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E39"/>
  <sheetViews>
    <sheetView zoomScaleNormal="100" workbookViewId="0">
      <pane xSplit="1" topLeftCell="B1" activePane="topRight" state="frozen"/>
      <selection pane="topRight"/>
    </sheetView>
  </sheetViews>
  <sheetFormatPr defaultRowHeight="13.2" x14ac:dyDescent="0.25"/>
  <cols>
    <col min="1" max="1" width="49.44140625" customWidth="1"/>
    <col min="2" max="2" width="6" style="1" customWidth="1"/>
    <col min="3" max="3" width="9.5546875" style="1" customWidth="1"/>
    <col min="4" max="4" width="6" style="1" customWidth="1"/>
    <col min="5" max="5" width="10" style="1" customWidth="1"/>
    <col min="6" max="6" width="6.109375" style="1" customWidth="1"/>
    <col min="7" max="7" width="10.109375" style="1" customWidth="1"/>
    <col min="8" max="8" width="6.6640625" style="1" customWidth="1"/>
    <col min="9" max="9" width="9.33203125" style="1" customWidth="1"/>
    <col min="10" max="10" width="6.33203125" style="1" customWidth="1"/>
    <col min="11" max="11" width="9.33203125" style="1" customWidth="1"/>
    <col min="12" max="12" width="6.44140625" style="1" customWidth="1"/>
    <col min="13" max="13" width="8.109375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8.109375" style="1" customWidth="1"/>
    <col min="18" max="18" width="6.33203125" style="1" customWidth="1"/>
    <col min="19" max="19" width="8.10937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88671875" style="2" customWidth="1"/>
    <col min="27" max="27" width="11.6640625" style="2" customWidth="1"/>
    <col min="28" max="194" width="8.88671875" customWidth="1"/>
  </cols>
  <sheetData>
    <row r="1" spans="1:29" x14ac:dyDescent="0.25">
      <c r="A1" t="s">
        <v>66</v>
      </c>
    </row>
    <row r="2" spans="1:29" s="16" customFormat="1" x14ac:dyDescent="0.25">
      <c r="A2" t="s">
        <v>27</v>
      </c>
      <c r="B2" s="144" t="s">
        <v>0</v>
      </c>
      <c r="C2" s="144"/>
      <c r="D2" s="143" t="s">
        <v>1</v>
      </c>
      <c r="E2" s="143"/>
      <c r="F2" s="144" t="s">
        <v>2</v>
      </c>
      <c r="G2" s="144"/>
      <c r="H2" s="143" t="s">
        <v>3</v>
      </c>
      <c r="I2" s="143"/>
      <c r="J2" s="144" t="s">
        <v>4</v>
      </c>
      <c r="K2" s="144"/>
      <c r="L2" s="143" t="s">
        <v>5</v>
      </c>
      <c r="M2" s="143"/>
      <c r="N2" s="144" t="s">
        <v>6</v>
      </c>
      <c r="O2" s="144"/>
      <c r="P2" s="143" t="s">
        <v>7</v>
      </c>
      <c r="Q2" s="143"/>
      <c r="R2" s="144" t="s">
        <v>8</v>
      </c>
      <c r="S2" s="144"/>
      <c r="T2" s="143" t="s">
        <v>9</v>
      </c>
      <c r="U2" s="143"/>
      <c r="V2" s="144" t="s">
        <v>10</v>
      </c>
      <c r="W2" s="144"/>
      <c r="X2" s="143" t="s">
        <v>11</v>
      </c>
      <c r="Y2" s="143"/>
      <c r="Z2" s="145" t="s">
        <v>12</v>
      </c>
      <c r="AA2" s="145"/>
    </row>
    <row r="3" spans="1:29" s="16" customFormat="1" x14ac:dyDescent="0.25">
      <c r="B3" s="85" t="s">
        <v>13</v>
      </c>
      <c r="C3" s="85" t="s">
        <v>14</v>
      </c>
      <c r="D3" s="91" t="s">
        <v>13</v>
      </c>
      <c r="E3" s="91" t="s">
        <v>14</v>
      </c>
      <c r="F3" s="85" t="s">
        <v>13</v>
      </c>
      <c r="G3" s="85" t="s">
        <v>14</v>
      </c>
      <c r="H3" s="91" t="s">
        <v>13</v>
      </c>
      <c r="I3" s="91" t="s">
        <v>14</v>
      </c>
      <c r="J3" s="85" t="s">
        <v>13</v>
      </c>
      <c r="K3" s="85" t="s">
        <v>14</v>
      </c>
      <c r="L3" s="91" t="s">
        <v>13</v>
      </c>
      <c r="M3" s="91" t="s">
        <v>14</v>
      </c>
      <c r="N3" s="85" t="s">
        <v>13</v>
      </c>
      <c r="O3" s="85" t="s">
        <v>14</v>
      </c>
      <c r="P3" s="91" t="s">
        <v>13</v>
      </c>
      <c r="Q3" s="91" t="s">
        <v>14</v>
      </c>
      <c r="R3" s="85" t="s">
        <v>13</v>
      </c>
      <c r="S3" s="85" t="s">
        <v>14</v>
      </c>
      <c r="T3" s="91" t="s">
        <v>13</v>
      </c>
      <c r="U3" s="91" t="s">
        <v>14</v>
      </c>
      <c r="V3" s="85" t="s">
        <v>13</v>
      </c>
      <c r="W3" s="85" t="s">
        <v>14</v>
      </c>
      <c r="X3" s="91" t="s">
        <v>13</v>
      </c>
      <c r="Y3" s="91" t="s">
        <v>14</v>
      </c>
      <c r="Z3" s="67" t="s">
        <v>13</v>
      </c>
      <c r="AA3" s="67" t="s">
        <v>14</v>
      </c>
    </row>
    <row r="4" spans="1:29" x14ac:dyDescent="0.25">
      <c r="A4" s="12" t="s">
        <v>89</v>
      </c>
      <c r="B4" s="55"/>
      <c r="C4" s="55"/>
      <c r="D4" s="2"/>
      <c r="E4" s="2"/>
      <c r="F4" s="55"/>
      <c r="G4" s="55"/>
      <c r="H4" s="2"/>
      <c r="I4" s="2"/>
      <c r="J4" s="55"/>
      <c r="K4" s="55"/>
      <c r="L4" s="2"/>
      <c r="M4" s="2"/>
      <c r="N4" s="55"/>
      <c r="O4" s="55"/>
      <c r="P4" s="2"/>
      <c r="Q4" s="2"/>
      <c r="R4" s="55"/>
      <c r="S4" s="55"/>
      <c r="T4" s="2"/>
      <c r="U4" s="2"/>
      <c r="V4" s="55"/>
      <c r="W4" s="55"/>
      <c r="X4" s="2"/>
      <c r="Y4" s="2"/>
      <c r="Z4" s="21"/>
      <c r="AA4" s="21"/>
    </row>
    <row r="5" spans="1:29" x14ac:dyDescent="0.25">
      <c r="A5" s="18" t="s">
        <v>92</v>
      </c>
      <c r="B5" s="56">
        <v>144</v>
      </c>
      <c r="C5" s="55"/>
      <c r="D5" s="4">
        <v>167</v>
      </c>
      <c r="E5" s="2"/>
      <c r="F5" s="56">
        <v>184</v>
      </c>
      <c r="G5" s="55"/>
      <c r="H5" s="4">
        <v>146</v>
      </c>
      <c r="I5" s="2"/>
      <c r="J5" s="56">
        <v>113</v>
      </c>
      <c r="K5" s="55"/>
      <c r="L5" s="4">
        <v>93</v>
      </c>
      <c r="M5" s="2"/>
      <c r="N5" s="56">
        <v>67</v>
      </c>
      <c r="O5" s="55"/>
      <c r="P5" s="4">
        <v>62</v>
      </c>
      <c r="Q5" s="2"/>
      <c r="R5" s="56">
        <v>79</v>
      </c>
      <c r="S5" s="55"/>
      <c r="T5" s="4">
        <v>121</v>
      </c>
      <c r="U5" s="2"/>
      <c r="V5" s="86">
        <v>85</v>
      </c>
      <c r="W5" s="55"/>
      <c r="X5" s="4">
        <v>105</v>
      </c>
      <c r="Y5" s="2"/>
      <c r="Z5" s="23">
        <f>B5+D5+F5+H5+J5+L5+N5+P5+R5+T5+V5+X5</f>
        <v>1366</v>
      </c>
      <c r="AA5" s="21"/>
    </row>
    <row r="6" spans="1:29" x14ac:dyDescent="0.25">
      <c r="A6" s="69" t="s">
        <v>67</v>
      </c>
      <c r="B6" s="55"/>
      <c r="C6" s="55">
        <v>1306.02</v>
      </c>
      <c r="D6" s="2"/>
      <c r="E6" s="2">
        <v>921</v>
      </c>
      <c r="F6" s="55"/>
      <c r="G6" s="55">
        <v>908.54</v>
      </c>
      <c r="H6" s="2"/>
      <c r="I6" s="2">
        <v>794.54</v>
      </c>
      <c r="J6" s="55"/>
      <c r="K6" s="55">
        <v>588.17999999999995</v>
      </c>
      <c r="L6" s="2"/>
      <c r="M6" s="2">
        <v>468.44</v>
      </c>
      <c r="N6" s="55"/>
      <c r="O6" s="55">
        <v>302.3</v>
      </c>
      <c r="P6" s="2"/>
      <c r="Q6" s="2">
        <v>328.34</v>
      </c>
      <c r="R6" s="55"/>
      <c r="S6" s="55">
        <v>494.84</v>
      </c>
      <c r="T6" s="2"/>
      <c r="U6" s="2">
        <v>751.58</v>
      </c>
      <c r="V6" s="55"/>
      <c r="W6" s="55">
        <v>505.22</v>
      </c>
      <c r="X6" s="2"/>
      <c r="Y6" s="2">
        <v>572.84</v>
      </c>
      <c r="Z6" s="21"/>
      <c r="AA6" s="22">
        <f>C6+E6+G6+I6+K6+M6+O6+Q6+S6+U6+W6+Y6</f>
        <v>7941.84</v>
      </c>
      <c r="AC6" s="68"/>
    </row>
    <row r="7" spans="1:29" x14ac:dyDescent="0.25">
      <c r="A7" s="33" t="s">
        <v>68</v>
      </c>
      <c r="B7" s="55"/>
      <c r="C7" s="86">
        <v>144</v>
      </c>
      <c r="D7" s="2"/>
      <c r="E7" s="92">
        <v>167</v>
      </c>
      <c r="F7" s="55"/>
      <c r="G7" s="86">
        <v>184</v>
      </c>
      <c r="H7" s="2"/>
      <c r="I7" s="92">
        <v>146</v>
      </c>
      <c r="J7" s="55"/>
      <c r="K7" s="86">
        <v>113</v>
      </c>
      <c r="L7" s="2"/>
      <c r="M7" s="92">
        <v>93</v>
      </c>
      <c r="N7" s="55"/>
      <c r="O7" s="86">
        <v>67</v>
      </c>
      <c r="P7" s="2"/>
      <c r="Q7" s="92">
        <v>62</v>
      </c>
      <c r="R7" s="55"/>
      <c r="S7" s="86">
        <v>79</v>
      </c>
      <c r="T7" s="2"/>
      <c r="U7" s="92">
        <v>121</v>
      </c>
      <c r="V7" s="55"/>
      <c r="W7" s="86">
        <v>85</v>
      </c>
      <c r="X7" s="2"/>
      <c r="Y7" s="92">
        <v>105</v>
      </c>
      <c r="Z7" s="21"/>
      <c r="AA7" s="23">
        <f>C7+E7+G7+I7+K7+M7+O7+Q7+S7+U7+W7+Y7</f>
        <v>1366</v>
      </c>
    </row>
    <row r="8" spans="1:29" x14ac:dyDescent="0.25">
      <c r="A8" s="19" t="s">
        <v>30</v>
      </c>
      <c r="B8" s="57"/>
      <c r="C8" s="97">
        <f>SUM(C6:C7)</f>
        <v>1450.02</v>
      </c>
      <c r="D8" s="3"/>
      <c r="E8" s="32">
        <f>SUM(E6:E7)</f>
        <v>1088</v>
      </c>
      <c r="F8" s="57"/>
      <c r="G8" s="97">
        <f>SUM(G6:G7)</f>
        <v>1092.54</v>
      </c>
      <c r="H8" s="3"/>
      <c r="I8" s="32">
        <f>SUM(I6:I7)</f>
        <v>940.54</v>
      </c>
      <c r="J8" s="57"/>
      <c r="K8" s="97">
        <f>SUM(K6:K7)</f>
        <v>701.18</v>
      </c>
      <c r="L8" s="3"/>
      <c r="M8" s="32">
        <f>SUM(M6:M7)</f>
        <v>561.44000000000005</v>
      </c>
      <c r="N8" s="57"/>
      <c r="O8" s="97">
        <f>SUM(O6:O7)</f>
        <v>369.3</v>
      </c>
      <c r="P8" s="3"/>
      <c r="Q8" s="32">
        <f>SUM(Q6:Q7)</f>
        <v>390.34</v>
      </c>
      <c r="R8" s="57"/>
      <c r="S8" s="97">
        <f>SUM(S6:S7)</f>
        <v>573.83999999999992</v>
      </c>
      <c r="T8" s="3"/>
      <c r="U8" s="32">
        <f>SUM(U6:U7)</f>
        <v>872.58</v>
      </c>
      <c r="V8" s="57"/>
      <c r="W8" s="97">
        <f>SUM(W6:W7)</f>
        <v>590.22</v>
      </c>
      <c r="X8" s="3"/>
      <c r="Y8" s="32">
        <f>SUM(Y6:Y7)</f>
        <v>677.84</v>
      </c>
      <c r="Z8" s="22"/>
      <c r="AA8" s="27">
        <f>SUM(AA6:AA7)</f>
        <v>9307.84</v>
      </c>
    </row>
    <row r="9" spans="1:29" s="16" customFormat="1" x14ac:dyDescent="0.25">
      <c r="B9" s="57"/>
      <c r="C9" s="57"/>
      <c r="D9" s="3"/>
      <c r="E9" s="3"/>
      <c r="F9" s="57"/>
      <c r="G9" s="57"/>
      <c r="H9" s="3"/>
      <c r="I9" s="3"/>
      <c r="J9" s="57"/>
      <c r="K9" s="57"/>
      <c r="L9" s="3"/>
      <c r="M9" s="3"/>
      <c r="N9" s="57"/>
      <c r="O9" s="57"/>
      <c r="P9" s="3"/>
      <c r="Q9" s="3"/>
      <c r="R9" s="57"/>
      <c r="S9" s="57"/>
      <c r="T9" s="3"/>
      <c r="U9" s="3"/>
      <c r="V9" s="57"/>
      <c r="W9" s="57"/>
      <c r="X9" s="3"/>
      <c r="Y9" s="3"/>
      <c r="Z9" s="22"/>
      <c r="AA9" s="22"/>
    </row>
    <row r="10" spans="1:29" x14ac:dyDescent="0.25">
      <c r="A10" s="19" t="s">
        <v>52</v>
      </c>
      <c r="B10" s="55"/>
      <c r="C10" s="55"/>
      <c r="D10" s="2"/>
      <c r="E10" s="2"/>
      <c r="F10" s="55"/>
      <c r="G10" s="55"/>
      <c r="H10" s="2"/>
      <c r="I10" s="2"/>
      <c r="J10" s="55"/>
      <c r="K10" s="55"/>
      <c r="L10" s="2"/>
      <c r="M10" s="2"/>
      <c r="N10" s="55"/>
      <c r="O10" s="55"/>
      <c r="P10" s="2"/>
      <c r="Q10" s="2"/>
      <c r="R10" s="55"/>
      <c r="S10" s="55"/>
      <c r="T10" s="2"/>
      <c r="U10" s="2"/>
      <c r="V10" s="55"/>
      <c r="W10" s="55"/>
      <c r="X10" s="2"/>
      <c r="Y10" s="2"/>
      <c r="Z10" s="21"/>
      <c r="AA10" s="21"/>
    </row>
    <row r="11" spans="1:29" x14ac:dyDescent="0.25">
      <c r="A11" s="17" t="s">
        <v>69</v>
      </c>
      <c r="B11" s="55">
        <v>79</v>
      </c>
      <c r="C11" s="55">
        <v>1718.29</v>
      </c>
      <c r="D11" s="2">
        <v>86</v>
      </c>
      <c r="E11" s="2">
        <v>1832.94</v>
      </c>
      <c r="F11" s="55">
        <v>98</v>
      </c>
      <c r="G11" s="55">
        <v>1899.11</v>
      </c>
      <c r="H11" s="2">
        <v>72</v>
      </c>
      <c r="I11" s="2">
        <v>1252.8900000000001</v>
      </c>
      <c r="J11" s="55">
        <v>72</v>
      </c>
      <c r="K11" s="55">
        <v>1259.6500000000001</v>
      </c>
      <c r="L11" s="2">
        <v>48</v>
      </c>
      <c r="M11" s="2">
        <v>910.32</v>
      </c>
      <c r="N11" s="55">
        <v>43</v>
      </c>
      <c r="O11" s="55">
        <v>624.96</v>
      </c>
      <c r="P11" s="2">
        <v>40</v>
      </c>
      <c r="Q11" s="2">
        <v>771.89</v>
      </c>
      <c r="R11" s="55">
        <v>46</v>
      </c>
      <c r="S11" s="55">
        <v>814.17</v>
      </c>
      <c r="T11" s="2">
        <v>76</v>
      </c>
      <c r="U11" s="2">
        <v>1340.74</v>
      </c>
      <c r="V11" s="55">
        <v>50</v>
      </c>
      <c r="W11" s="55">
        <v>3155.95</v>
      </c>
      <c r="X11" s="2">
        <v>70</v>
      </c>
      <c r="Y11" s="2">
        <v>1420.27</v>
      </c>
      <c r="Z11" s="22">
        <f t="shared" ref="Z11:AA14" si="0">B11+D11+F11+H11+J11+L11+N11+P11+R11+T11+V11+X11</f>
        <v>780</v>
      </c>
      <c r="AA11" s="22">
        <f t="shared" si="0"/>
        <v>17001.18</v>
      </c>
    </row>
    <row r="12" spans="1:29" x14ac:dyDescent="0.25">
      <c r="A12" s="17" t="s">
        <v>70</v>
      </c>
      <c r="B12" s="55">
        <v>2</v>
      </c>
      <c r="C12" s="55">
        <v>22.59</v>
      </c>
      <c r="D12" s="2"/>
      <c r="E12" s="2"/>
      <c r="F12" s="55">
        <v>1</v>
      </c>
      <c r="G12" s="55">
        <v>10.23</v>
      </c>
      <c r="H12" s="2">
        <v>2</v>
      </c>
      <c r="I12" s="2">
        <v>15.12</v>
      </c>
      <c r="J12" s="55">
        <v>1</v>
      </c>
      <c r="K12" s="55">
        <v>6.42</v>
      </c>
      <c r="L12" s="2">
        <v>2</v>
      </c>
      <c r="M12" s="2">
        <v>18.899999999999999</v>
      </c>
      <c r="N12" s="55">
        <v>3</v>
      </c>
      <c r="O12" s="55">
        <v>32.71</v>
      </c>
      <c r="P12" s="2">
        <v>2</v>
      </c>
      <c r="Q12" s="2">
        <v>59.26</v>
      </c>
      <c r="R12" s="55">
        <v>5</v>
      </c>
      <c r="S12" s="55">
        <v>62.51</v>
      </c>
      <c r="T12" s="2">
        <v>2</v>
      </c>
      <c r="U12" s="2">
        <v>16.12</v>
      </c>
      <c r="V12" s="55">
        <v>1</v>
      </c>
      <c r="W12" s="55">
        <v>18.75</v>
      </c>
      <c r="X12" s="2">
        <v>2</v>
      </c>
      <c r="Y12" s="2">
        <v>35.75</v>
      </c>
      <c r="Z12" s="22">
        <f t="shared" si="0"/>
        <v>23</v>
      </c>
      <c r="AA12" s="22">
        <f t="shared" si="0"/>
        <v>298.36</v>
      </c>
    </row>
    <row r="13" spans="1:29" x14ac:dyDescent="0.25">
      <c r="A13" s="33" t="s">
        <v>71</v>
      </c>
      <c r="B13" s="55">
        <v>17</v>
      </c>
      <c r="C13" s="55">
        <v>1986</v>
      </c>
      <c r="D13" s="2">
        <v>11</v>
      </c>
      <c r="E13" s="2">
        <v>2468</v>
      </c>
      <c r="F13" s="55">
        <v>17</v>
      </c>
      <c r="G13" s="55">
        <v>1823</v>
      </c>
      <c r="H13" s="2">
        <v>18</v>
      </c>
      <c r="I13" s="2">
        <v>2070</v>
      </c>
      <c r="J13" s="55">
        <v>7</v>
      </c>
      <c r="K13" s="55">
        <v>194</v>
      </c>
      <c r="L13" s="2">
        <v>2</v>
      </c>
      <c r="M13" s="2">
        <v>124</v>
      </c>
      <c r="N13" s="55">
        <v>4</v>
      </c>
      <c r="O13" s="55">
        <v>350</v>
      </c>
      <c r="P13" s="2">
        <v>4</v>
      </c>
      <c r="Q13" s="2">
        <v>192</v>
      </c>
      <c r="R13" s="55">
        <v>3</v>
      </c>
      <c r="S13" s="55">
        <v>404</v>
      </c>
      <c r="T13" s="2">
        <v>2</v>
      </c>
      <c r="U13" s="2">
        <v>68</v>
      </c>
      <c r="V13" s="55">
        <v>9</v>
      </c>
      <c r="W13" s="55">
        <v>615</v>
      </c>
      <c r="X13" s="2">
        <v>4</v>
      </c>
      <c r="Y13" s="2">
        <v>381</v>
      </c>
      <c r="Z13" s="22">
        <f t="shared" si="0"/>
        <v>98</v>
      </c>
      <c r="AA13" s="22">
        <f t="shared" si="0"/>
        <v>10675</v>
      </c>
    </row>
    <row r="14" spans="1:29" s="16" customFormat="1" x14ac:dyDescent="0.25">
      <c r="A14" s="33" t="s">
        <v>72</v>
      </c>
      <c r="B14" s="56"/>
      <c r="C14" s="56"/>
      <c r="D14" s="4"/>
      <c r="E14" s="4"/>
      <c r="F14" s="56"/>
      <c r="G14" s="56"/>
      <c r="H14" s="4"/>
      <c r="I14" s="4"/>
      <c r="J14" s="56"/>
      <c r="K14" s="56"/>
      <c r="L14" s="4"/>
      <c r="M14" s="4"/>
      <c r="N14" s="56"/>
      <c r="O14" s="56"/>
      <c r="P14" s="4"/>
      <c r="Q14" s="4"/>
      <c r="R14" s="56"/>
      <c r="S14" s="56"/>
      <c r="T14" s="4"/>
      <c r="U14" s="4"/>
      <c r="V14" s="56"/>
      <c r="W14" s="56"/>
      <c r="X14" s="4">
        <v>1</v>
      </c>
      <c r="Y14" s="4">
        <v>0</v>
      </c>
      <c r="Z14" s="22">
        <f t="shared" si="0"/>
        <v>1</v>
      </c>
      <c r="AA14" s="22">
        <f t="shared" si="0"/>
        <v>0</v>
      </c>
    </row>
    <row r="15" spans="1:29" x14ac:dyDescent="0.25">
      <c r="A15" s="70" t="s">
        <v>73</v>
      </c>
      <c r="B15" s="96">
        <f t="shared" ref="B15:AA15" si="1">SUM(B11:B14)</f>
        <v>98</v>
      </c>
      <c r="C15" s="97">
        <f t="shared" si="1"/>
        <v>3726.88</v>
      </c>
      <c r="D15" s="20">
        <f t="shared" si="1"/>
        <v>97</v>
      </c>
      <c r="E15" s="32">
        <f t="shared" si="1"/>
        <v>4300.9400000000005</v>
      </c>
      <c r="F15" s="96">
        <f t="shared" si="1"/>
        <v>116</v>
      </c>
      <c r="G15" s="97">
        <f t="shared" si="1"/>
        <v>3732.34</v>
      </c>
      <c r="H15" s="20">
        <f t="shared" si="1"/>
        <v>92</v>
      </c>
      <c r="I15" s="32">
        <f t="shared" si="1"/>
        <v>3338.01</v>
      </c>
      <c r="J15" s="96">
        <f t="shared" si="1"/>
        <v>80</v>
      </c>
      <c r="K15" s="97">
        <f t="shared" si="1"/>
        <v>1460.0700000000002</v>
      </c>
      <c r="L15" s="20">
        <f t="shared" si="1"/>
        <v>52</v>
      </c>
      <c r="M15" s="32">
        <f t="shared" si="1"/>
        <v>1053.22</v>
      </c>
      <c r="N15" s="96">
        <f t="shared" si="1"/>
        <v>50</v>
      </c>
      <c r="O15" s="97">
        <f t="shared" si="1"/>
        <v>1007.6700000000001</v>
      </c>
      <c r="P15" s="20">
        <f t="shared" si="1"/>
        <v>46</v>
      </c>
      <c r="Q15" s="32">
        <f t="shared" si="1"/>
        <v>1023.15</v>
      </c>
      <c r="R15" s="96">
        <f t="shared" si="1"/>
        <v>54</v>
      </c>
      <c r="S15" s="97">
        <f t="shared" si="1"/>
        <v>1280.6799999999998</v>
      </c>
      <c r="T15" s="20">
        <f t="shared" si="1"/>
        <v>80</v>
      </c>
      <c r="U15" s="32">
        <f t="shared" si="1"/>
        <v>1424.86</v>
      </c>
      <c r="V15" s="96">
        <f t="shared" si="1"/>
        <v>60</v>
      </c>
      <c r="W15" s="97">
        <f t="shared" si="1"/>
        <v>3789.7</v>
      </c>
      <c r="X15" s="20">
        <f t="shared" si="1"/>
        <v>77</v>
      </c>
      <c r="Y15" s="32">
        <f t="shared" si="1"/>
        <v>1837.02</v>
      </c>
      <c r="Z15" s="98">
        <f t="shared" si="1"/>
        <v>902</v>
      </c>
      <c r="AA15" s="76">
        <f t="shared" si="1"/>
        <v>27974.54</v>
      </c>
    </row>
    <row r="16" spans="1:29" s="16" customFormat="1" x14ac:dyDescent="0.25">
      <c r="B16" s="57"/>
      <c r="C16" s="57"/>
      <c r="D16" s="3"/>
      <c r="E16" s="3"/>
      <c r="F16" s="57"/>
      <c r="G16" s="57"/>
      <c r="H16" s="3"/>
      <c r="I16" s="3"/>
      <c r="J16" s="57"/>
      <c r="K16" s="57"/>
      <c r="L16" s="3"/>
      <c r="M16" s="3"/>
      <c r="N16" s="57"/>
      <c r="O16" s="57"/>
      <c r="P16" s="3"/>
      <c r="Q16" s="3"/>
      <c r="R16" s="57"/>
      <c r="S16" s="57"/>
      <c r="T16" s="3"/>
      <c r="U16" s="3"/>
      <c r="V16" s="57"/>
      <c r="W16" s="57"/>
      <c r="X16" s="3"/>
      <c r="Y16" s="3"/>
      <c r="Z16" s="22"/>
      <c r="AA16" s="22"/>
    </row>
    <row r="17" spans="1:29" x14ac:dyDescent="0.25">
      <c r="A17" s="19" t="s">
        <v>74</v>
      </c>
      <c r="B17" s="55"/>
      <c r="C17" s="55"/>
      <c r="D17" s="2"/>
      <c r="E17" s="2"/>
      <c r="F17" s="55"/>
      <c r="G17" s="55"/>
      <c r="H17" s="2"/>
      <c r="I17" s="2"/>
      <c r="J17" s="55"/>
      <c r="K17" s="55"/>
      <c r="L17" s="2"/>
      <c r="M17" s="2"/>
      <c r="N17" s="55"/>
      <c r="O17" s="55"/>
      <c r="P17" s="2"/>
      <c r="Q17" s="2"/>
      <c r="R17" s="55"/>
      <c r="S17" s="55"/>
      <c r="T17" s="2"/>
      <c r="U17" s="2"/>
      <c r="V17" s="55"/>
      <c r="W17" s="55"/>
      <c r="X17" s="2"/>
      <c r="Y17" s="2"/>
      <c r="Z17" s="21"/>
      <c r="AA17" s="21"/>
    </row>
    <row r="18" spans="1:29" x14ac:dyDescent="0.25">
      <c r="A18" s="33" t="s">
        <v>75</v>
      </c>
      <c r="B18" s="57"/>
      <c r="C18" s="57"/>
      <c r="D18" s="3"/>
      <c r="E18" s="3"/>
      <c r="F18" s="57"/>
      <c r="G18" s="57"/>
      <c r="H18" s="3"/>
      <c r="I18" s="3"/>
      <c r="J18" s="57"/>
      <c r="K18" s="57"/>
      <c r="L18" s="3"/>
      <c r="M18" s="3"/>
      <c r="N18" s="57"/>
      <c r="O18" s="57"/>
      <c r="P18" s="3"/>
      <c r="Q18" s="3"/>
      <c r="R18" s="57"/>
      <c r="S18" s="57"/>
      <c r="T18" s="3"/>
      <c r="U18" s="3"/>
      <c r="V18" s="57"/>
      <c r="W18" s="57"/>
      <c r="X18" s="3"/>
      <c r="Y18" s="3"/>
      <c r="Z18" s="22">
        <f t="shared" ref="Z18:AA23" si="2">B18+D18+F18+H18+J18+L18+N18+P18+R18+T18+V18+X18</f>
        <v>0</v>
      </c>
      <c r="AA18" s="22">
        <f t="shared" si="2"/>
        <v>0</v>
      </c>
    </row>
    <row r="19" spans="1:29" x14ac:dyDescent="0.25">
      <c r="A19" s="33" t="s">
        <v>76</v>
      </c>
      <c r="B19" s="55">
        <v>1</v>
      </c>
      <c r="C19" s="55">
        <v>108.48</v>
      </c>
      <c r="D19" s="2"/>
      <c r="E19" s="2"/>
      <c r="F19" s="55"/>
      <c r="G19" s="55"/>
      <c r="H19" s="2"/>
      <c r="I19" s="2"/>
      <c r="J19" s="55">
        <v>1</v>
      </c>
      <c r="K19" s="55">
        <v>296</v>
      </c>
      <c r="L19" s="2"/>
      <c r="M19" s="2"/>
      <c r="N19" s="55"/>
      <c r="O19" s="55"/>
      <c r="P19" s="2"/>
      <c r="Q19" s="2"/>
      <c r="R19" s="55"/>
      <c r="S19" s="55"/>
      <c r="T19" s="2"/>
      <c r="U19" s="2"/>
      <c r="V19" s="55"/>
      <c r="W19" s="55"/>
      <c r="X19" s="2"/>
      <c r="Y19" s="2"/>
      <c r="Z19" s="22">
        <f t="shared" si="2"/>
        <v>2</v>
      </c>
      <c r="AA19" s="22">
        <f t="shared" si="2"/>
        <v>404.48</v>
      </c>
    </row>
    <row r="20" spans="1:29" x14ac:dyDescent="0.25">
      <c r="A20" s="33" t="s">
        <v>77</v>
      </c>
      <c r="B20" s="55"/>
      <c r="C20" s="55"/>
      <c r="D20" s="2"/>
      <c r="E20" s="2"/>
      <c r="F20" s="55"/>
      <c r="G20" s="55"/>
      <c r="H20" s="2"/>
      <c r="I20" s="2"/>
      <c r="J20" s="55"/>
      <c r="K20" s="55"/>
      <c r="L20" s="2"/>
      <c r="M20" s="2"/>
      <c r="N20" s="55"/>
      <c r="O20" s="55"/>
      <c r="P20" s="2"/>
      <c r="Q20" s="2"/>
      <c r="R20" s="55"/>
      <c r="S20" s="55"/>
      <c r="T20" s="2"/>
      <c r="U20" s="2"/>
      <c r="V20" s="55"/>
      <c r="W20" s="55"/>
      <c r="X20" s="2"/>
      <c r="Y20" s="2"/>
      <c r="Z20" s="22">
        <f t="shared" si="2"/>
        <v>0</v>
      </c>
      <c r="AA20" s="22">
        <f t="shared" si="2"/>
        <v>0</v>
      </c>
    </row>
    <row r="21" spans="1:29" x14ac:dyDescent="0.25">
      <c r="A21" s="33" t="s">
        <v>78</v>
      </c>
      <c r="B21" s="57">
        <v>2</v>
      </c>
      <c r="C21" s="57">
        <v>692.1</v>
      </c>
      <c r="D21" s="3">
        <v>7</v>
      </c>
      <c r="E21" s="3">
        <v>2728.15</v>
      </c>
      <c r="F21" s="57">
        <v>4</v>
      </c>
      <c r="G21" s="57">
        <v>1601.16</v>
      </c>
      <c r="H21" s="3">
        <v>3</v>
      </c>
      <c r="I21" s="3">
        <v>888.84</v>
      </c>
      <c r="J21" s="57">
        <v>3</v>
      </c>
      <c r="K21" s="57">
        <v>1284.46</v>
      </c>
      <c r="L21" s="3">
        <v>2</v>
      </c>
      <c r="M21" s="3">
        <v>1102.9100000000001</v>
      </c>
      <c r="N21" s="57">
        <v>2</v>
      </c>
      <c r="O21" s="57">
        <v>882.8</v>
      </c>
      <c r="P21" s="3">
        <v>2</v>
      </c>
      <c r="Q21" s="3">
        <v>546.32000000000005</v>
      </c>
      <c r="R21" s="57">
        <v>4</v>
      </c>
      <c r="S21" s="57">
        <v>1475.84</v>
      </c>
      <c r="T21" s="3">
        <v>6</v>
      </c>
      <c r="U21" s="3">
        <v>1641.98</v>
      </c>
      <c r="V21" s="57">
        <v>1</v>
      </c>
      <c r="W21" s="57">
        <v>225.25</v>
      </c>
      <c r="X21" s="3">
        <v>2</v>
      </c>
      <c r="Y21" s="3">
        <v>707.1</v>
      </c>
      <c r="Z21" s="22">
        <f t="shared" si="2"/>
        <v>38</v>
      </c>
      <c r="AA21" s="22">
        <f t="shared" si="2"/>
        <v>13776.91</v>
      </c>
    </row>
    <row r="22" spans="1:29" x14ac:dyDescent="0.25">
      <c r="A22" s="33" t="s">
        <v>79</v>
      </c>
      <c r="B22" s="57"/>
      <c r="C22" s="57"/>
      <c r="D22" s="3"/>
      <c r="E22" s="3"/>
      <c r="F22" s="57"/>
      <c r="G22" s="57"/>
      <c r="H22" s="3">
        <v>1</v>
      </c>
      <c r="I22" s="3">
        <v>129.69999999999999</v>
      </c>
      <c r="J22" s="57"/>
      <c r="K22" s="57"/>
      <c r="L22" s="3"/>
      <c r="M22" s="3"/>
      <c r="N22" s="57">
        <v>1</v>
      </c>
      <c r="O22" s="57">
        <v>201.9</v>
      </c>
      <c r="P22" s="3">
        <v>1</v>
      </c>
      <c r="Q22" s="3">
        <v>427.35</v>
      </c>
      <c r="R22" s="57">
        <v>2</v>
      </c>
      <c r="S22" s="57">
        <v>178.2</v>
      </c>
      <c r="T22" s="3">
        <v>4</v>
      </c>
      <c r="U22" s="3">
        <v>679.2</v>
      </c>
      <c r="V22" s="57"/>
      <c r="W22" s="57"/>
      <c r="X22" s="3">
        <v>1</v>
      </c>
      <c r="Y22" s="3">
        <v>386.3</v>
      </c>
      <c r="Z22" s="22">
        <f t="shared" si="2"/>
        <v>10</v>
      </c>
      <c r="AA22" s="22">
        <f t="shared" si="2"/>
        <v>2002.65</v>
      </c>
    </row>
    <row r="23" spans="1:29" x14ac:dyDescent="0.25">
      <c r="A23" s="33" t="s">
        <v>61</v>
      </c>
      <c r="B23" s="56"/>
      <c r="C23" s="56"/>
      <c r="D23" s="4">
        <v>1</v>
      </c>
      <c r="E23" s="4">
        <v>107.32</v>
      </c>
      <c r="F23" s="56"/>
      <c r="G23" s="56"/>
      <c r="H23" s="4"/>
      <c r="I23" s="4"/>
      <c r="J23" s="55"/>
      <c r="K23" s="55"/>
      <c r="L23" s="2"/>
      <c r="M23" s="2"/>
      <c r="N23" s="55"/>
      <c r="O23" s="55"/>
      <c r="P23" s="2"/>
      <c r="Q23" s="2"/>
      <c r="R23" s="55"/>
      <c r="S23" s="55"/>
      <c r="T23" s="2">
        <v>1</v>
      </c>
      <c r="U23" s="2">
        <v>10.58</v>
      </c>
      <c r="V23" s="55"/>
      <c r="W23" s="55"/>
      <c r="X23" s="2"/>
      <c r="Y23" s="2"/>
      <c r="Z23" s="22">
        <f t="shared" si="2"/>
        <v>2</v>
      </c>
      <c r="AA23" s="22">
        <f t="shared" si="2"/>
        <v>117.89999999999999</v>
      </c>
    </row>
    <row r="24" spans="1:29" x14ac:dyDescent="0.25">
      <c r="A24" s="19" t="s">
        <v>80</v>
      </c>
      <c r="B24" s="96">
        <f t="shared" ref="B24:AA24" si="3">SUM(B18:B23)</f>
        <v>3</v>
      </c>
      <c r="C24" s="97">
        <f t="shared" si="3"/>
        <v>800.58</v>
      </c>
      <c r="D24" s="20">
        <f t="shared" si="3"/>
        <v>8</v>
      </c>
      <c r="E24" s="32">
        <f t="shared" si="3"/>
        <v>2835.4700000000003</v>
      </c>
      <c r="F24" s="96">
        <f t="shared" si="3"/>
        <v>4</v>
      </c>
      <c r="G24" s="97">
        <f t="shared" si="3"/>
        <v>1601.16</v>
      </c>
      <c r="H24" s="20">
        <f t="shared" si="3"/>
        <v>4</v>
      </c>
      <c r="I24" s="32">
        <f t="shared" si="3"/>
        <v>1018.54</v>
      </c>
      <c r="J24" s="101">
        <f t="shared" si="3"/>
        <v>4</v>
      </c>
      <c r="K24" s="102">
        <f t="shared" si="3"/>
        <v>1580.46</v>
      </c>
      <c r="L24" s="103">
        <f t="shared" si="3"/>
        <v>2</v>
      </c>
      <c r="M24" s="104">
        <f t="shared" si="3"/>
        <v>1102.9100000000001</v>
      </c>
      <c r="N24" s="101">
        <f t="shared" si="3"/>
        <v>3</v>
      </c>
      <c r="O24" s="102">
        <f t="shared" si="3"/>
        <v>1084.7</v>
      </c>
      <c r="P24" s="103">
        <f t="shared" si="3"/>
        <v>3</v>
      </c>
      <c r="Q24" s="104">
        <f t="shared" si="3"/>
        <v>973.67000000000007</v>
      </c>
      <c r="R24" s="101">
        <f t="shared" si="3"/>
        <v>6</v>
      </c>
      <c r="S24" s="102">
        <f t="shared" si="3"/>
        <v>1654.04</v>
      </c>
      <c r="T24" s="103">
        <f t="shared" si="3"/>
        <v>11</v>
      </c>
      <c r="U24" s="104">
        <f t="shared" si="3"/>
        <v>2331.7600000000002</v>
      </c>
      <c r="V24" s="101">
        <f t="shared" si="3"/>
        <v>1</v>
      </c>
      <c r="W24" s="102">
        <f t="shared" si="3"/>
        <v>225.25</v>
      </c>
      <c r="X24" s="103">
        <f t="shared" si="3"/>
        <v>3</v>
      </c>
      <c r="Y24" s="104">
        <f t="shared" si="3"/>
        <v>1093.4000000000001</v>
      </c>
      <c r="Z24" s="98">
        <f t="shared" si="3"/>
        <v>52</v>
      </c>
      <c r="AA24" s="76">
        <f t="shared" si="3"/>
        <v>16301.939999999999</v>
      </c>
    </row>
    <row r="25" spans="1:29" s="16" customFormat="1" x14ac:dyDescent="0.25">
      <c r="A25" s="19"/>
      <c r="B25" s="96"/>
      <c r="C25" s="96"/>
      <c r="D25" s="20"/>
      <c r="E25" s="20"/>
      <c r="F25" s="96"/>
      <c r="G25" s="96"/>
      <c r="H25" s="20"/>
      <c r="I25" s="20"/>
      <c r="J25" s="96"/>
      <c r="K25" s="96"/>
      <c r="L25" s="20"/>
      <c r="M25" s="20"/>
      <c r="N25" s="96"/>
      <c r="O25" s="96"/>
      <c r="P25" s="20"/>
      <c r="Q25" s="20"/>
      <c r="R25" s="96"/>
      <c r="S25" s="96"/>
      <c r="T25" s="20"/>
      <c r="U25" s="20"/>
      <c r="V25" s="96"/>
      <c r="W25" s="96"/>
      <c r="X25" s="20"/>
      <c r="Y25" s="20"/>
      <c r="Z25" s="26"/>
      <c r="AA25" s="26"/>
    </row>
    <row r="26" spans="1:29" ht="13.8" thickBot="1" x14ac:dyDescent="0.3">
      <c r="A26" s="71" t="s">
        <v>81</v>
      </c>
      <c r="B26" s="89">
        <f t="shared" ref="B26:AA26" si="4">B15+B24</f>
        <v>101</v>
      </c>
      <c r="C26" s="90">
        <f t="shared" si="4"/>
        <v>4527.46</v>
      </c>
      <c r="D26" s="30">
        <f t="shared" si="4"/>
        <v>105</v>
      </c>
      <c r="E26" s="46">
        <f t="shared" si="4"/>
        <v>7136.4100000000008</v>
      </c>
      <c r="F26" s="89">
        <f t="shared" si="4"/>
        <v>120</v>
      </c>
      <c r="G26" s="90">
        <f t="shared" si="4"/>
        <v>5333.5</v>
      </c>
      <c r="H26" s="30">
        <f t="shared" si="4"/>
        <v>96</v>
      </c>
      <c r="I26" s="46">
        <f t="shared" si="4"/>
        <v>4356.55</v>
      </c>
      <c r="J26" s="89">
        <f t="shared" si="4"/>
        <v>84</v>
      </c>
      <c r="K26" s="90">
        <f t="shared" si="4"/>
        <v>3040.53</v>
      </c>
      <c r="L26" s="30">
        <f t="shared" si="4"/>
        <v>54</v>
      </c>
      <c r="M26" s="46">
        <f t="shared" si="4"/>
        <v>2156.13</v>
      </c>
      <c r="N26" s="89">
        <f t="shared" si="4"/>
        <v>53</v>
      </c>
      <c r="O26" s="90">
        <f t="shared" si="4"/>
        <v>2092.37</v>
      </c>
      <c r="P26" s="30">
        <f t="shared" si="4"/>
        <v>49</v>
      </c>
      <c r="Q26" s="46">
        <f t="shared" si="4"/>
        <v>1996.8200000000002</v>
      </c>
      <c r="R26" s="89">
        <f t="shared" si="4"/>
        <v>60</v>
      </c>
      <c r="S26" s="90">
        <f t="shared" si="4"/>
        <v>2934.72</v>
      </c>
      <c r="T26" s="30">
        <f t="shared" si="4"/>
        <v>91</v>
      </c>
      <c r="U26" s="46">
        <f t="shared" si="4"/>
        <v>3756.62</v>
      </c>
      <c r="V26" s="89">
        <f t="shared" si="4"/>
        <v>61</v>
      </c>
      <c r="W26" s="90">
        <f t="shared" si="4"/>
        <v>4014.95</v>
      </c>
      <c r="X26" s="30">
        <f t="shared" si="4"/>
        <v>80</v>
      </c>
      <c r="Y26" s="46">
        <f t="shared" si="4"/>
        <v>2930.42</v>
      </c>
      <c r="Z26" s="24">
        <f t="shared" si="4"/>
        <v>954</v>
      </c>
      <c r="AA26" s="25">
        <f t="shared" si="4"/>
        <v>44276.479999999996</v>
      </c>
    </row>
    <row r="27" spans="1:29" ht="13.8" thickTop="1" x14ac:dyDescent="0.25">
      <c r="A27" s="19"/>
      <c r="B27" s="87"/>
      <c r="C27" s="87"/>
      <c r="D27" s="28"/>
      <c r="E27" s="28"/>
      <c r="F27" s="87"/>
      <c r="G27" s="87"/>
      <c r="H27" s="28"/>
      <c r="I27" s="28"/>
      <c r="J27" s="87"/>
      <c r="K27" s="87"/>
      <c r="L27" s="28"/>
      <c r="M27" s="28"/>
      <c r="N27" s="87"/>
      <c r="O27" s="87"/>
      <c r="P27" s="28"/>
      <c r="Q27" s="28"/>
      <c r="R27" s="87"/>
      <c r="S27" s="87"/>
      <c r="T27" s="28"/>
      <c r="U27" s="28"/>
      <c r="V27" s="87"/>
      <c r="W27" s="87"/>
      <c r="X27" s="28"/>
      <c r="Y27" s="28"/>
      <c r="Z27" s="49"/>
      <c r="AA27" s="50"/>
    </row>
    <row r="28" spans="1:29" ht="12.75" customHeight="1" x14ac:dyDescent="0.25">
      <c r="A28" s="19" t="s">
        <v>53</v>
      </c>
      <c r="B28" s="87"/>
      <c r="C28" s="88">
        <v>55018.41</v>
      </c>
      <c r="D28" s="28"/>
      <c r="E28" s="93">
        <v>62951.02</v>
      </c>
      <c r="F28" s="87"/>
      <c r="G28" s="88">
        <v>66963.38</v>
      </c>
      <c r="H28" s="28"/>
      <c r="I28" s="93">
        <v>44098.07</v>
      </c>
      <c r="J28" s="87"/>
      <c r="K28" s="88">
        <v>37990.14</v>
      </c>
      <c r="L28" s="28"/>
      <c r="M28" s="93">
        <v>32903.22</v>
      </c>
      <c r="N28" s="87"/>
      <c r="O28" s="88">
        <v>18551.439999999999</v>
      </c>
      <c r="P28" s="28"/>
      <c r="Q28" s="93">
        <v>21222.77</v>
      </c>
      <c r="R28" s="87"/>
      <c r="S28" s="88">
        <v>27046.34</v>
      </c>
      <c r="T28" s="28"/>
      <c r="U28" s="93">
        <v>42473.97</v>
      </c>
      <c r="V28" s="87"/>
      <c r="W28" s="88">
        <v>34445.120000000003</v>
      </c>
      <c r="X28" s="28"/>
      <c r="Y28" s="93">
        <v>41964.87</v>
      </c>
      <c r="Z28" s="42"/>
      <c r="AA28" s="27">
        <f>C28+E28+G28+I28+K28+M28+O28+Q28+S28+U28+W28+Y28</f>
        <v>485628.75</v>
      </c>
      <c r="AC28" s="44"/>
    </row>
    <row r="29" spans="1:29" s="6" customFormat="1" ht="12.75" customHeight="1" x14ac:dyDescent="0.25">
      <c r="A29" s="33" t="s">
        <v>54</v>
      </c>
      <c r="B29" s="96"/>
      <c r="C29" s="105">
        <f>C26/C28</f>
        <v>8.228990986835133E-2</v>
      </c>
      <c r="D29" s="20"/>
      <c r="E29" s="106">
        <f>E26/E28</f>
        <v>0.11336448559530887</v>
      </c>
      <c r="F29" s="96"/>
      <c r="G29" s="105">
        <f>G26/G28</f>
        <v>7.9648010599226021E-2</v>
      </c>
      <c r="H29" s="20"/>
      <c r="I29" s="106">
        <f>I26/I28</f>
        <v>9.87923054228904E-2</v>
      </c>
      <c r="J29" s="96"/>
      <c r="K29" s="105">
        <f>K26/K28</f>
        <v>8.0034714270597593E-2</v>
      </c>
      <c r="L29" s="20"/>
      <c r="M29" s="106">
        <f>M26/M28</f>
        <v>6.5529452740491656E-2</v>
      </c>
      <c r="N29" s="96"/>
      <c r="O29" s="105">
        <f>O26/O28</f>
        <v>0.11278747094565165</v>
      </c>
      <c r="P29" s="20"/>
      <c r="Q29" s="106">
        <f>Q26/Q28</f>
        <v>9.4088566195647413E-2</v>
      </c>
      <c r="R29" s="96"/>
      <c r="S29" s="105">
        <f>S26/S28</f>
        <v>0.1085071029943423</v>
      </c>
      <c r="T29" s="20"/>
      <c r="U29" s="106">
        <f>U26/U28</f>
        <v>8.8445228924915659E-2</v>
      </c>
      <c r="V29" s="96"/>
      <c r="W29" s="105">
        <f>W26/W28</f>
        <v>0.11656077842086192</v>
      </c>
      <c r="X29" s="20"/>
      <c r="Y29" s="106">
        <f>Y26/Y28</f>
        <v>6.9830312830708161E-2</v>
      </c>
      <c r="Z29" s="26"/>
      <c r="AA29" s="107">
        <f>AA26/AA28</f>
        <v>9.1173514747633855E-2</v>
      </c>
    </row>
    <row r="30" spans="1:29" s="18" customFormat="1" ht="13.5" customHeight="1" x14ac:dyDescent="0.25">
      <c r="B30" s="57"/>
      <c r="C30" s="108"/>
      <c r="D30" s="3"/>
      <c r="E30" s="109"/>
      <c r="F30" s="57"/>
      <c r="G30" s="108"/>
      <c r="H30" s="3"/>
      <c r="I30" s="109"/>
      <c r="J30" s="57"/>
      <c r="K30" s="108"/>
      <c r="L30" s="3"/>
      <c r="M30" s="109"/>
      <c r="N30" s="57"/>
      <c r="O30" s="108"/>
      <c r="P30" s="3"/>
      <c r="Q30" s="109"/>
      <c r="R30" s="57"/>
      <c r="S30" s="108"/>
      <c r="T30" s="3"/>
      <c r="U30" s="109"/>
      <c r="V30" s="57"/>
      <c r="W30" s="108"/>
      <c r="X30" s="3"/>
      <c r="Y30" s="109"/>
      <c r="Z30" s="22"/>
      <c r="AA30" s="110"/>
    </row>
    <row r="31" spans="1:29" x14ac:dyDescent="0.25">
      <c r="A31" s="19" t="s">
        <v>51</v>
      </c>
      <c r="B31" s="55"/>
      <c r="C31" s="55"/>
      <c r="D31" s="2"/>
      <c r="E31" s="2"/>
      <c r="F31" s="55"/>
      <c r="G31" s="55"/>
      <c r="H31" s="2"/>
      <c r="I31" s="2"/>
      <c r="J31" s="55"/>
      <c r="K31" s="55"/>
      <c r="L31" s="2"/>
      <c r="M31" s="2"/>
      <c r="N31" s="55"/>
      <c r="O31" s="55"/>
      <c r="P31" s="2"/>
      <c r="Q31" s="2"/>
      <c r="R31" s="55"/>
      <c r="S31" s="55"/>
      <c r="T31" s="2"/>
      <c r="U31" s="2"/>
      <c r="V31" s="55"/>
      <c r="W31" s="55"/>
      <c r="X31" s="2"/>
      <c r="Y31" s="2"/>
      <c r="Z31" s="21"/>
      <c r="AA31" s="21"/>
    </row>
    <row r="32" spans="1:29" s="16" customFormat="1" x14ac:dyDescent="0.25">
      <c r="A32" s="33" t="s">
        <v>82</v>
      </c>
      <c r="B32" s="57">
        <v>49</v>
      </c>
      <c r="C32" s="57">
        <v>2671.89</v>
      </c>
      <c r="D32" s="3">
        <v>69</v>
      </c>
      <c r="E32" s="3">
        <v>4117.3</v>
      </c>
      <c r="F32" s="57">
        <v>28</v>
      </c>
      <c r="G32" s="57">
        <v>1116.75</v>
      </c>
      <c r="H32" s="3">
        <v>100</v>
      </c>
      <c r="I32" s="3">
        <v>4787.43</v>
      </c>
      <c r="J32" s="57">
        <v>83</v>
      </c>
      <c r="K32" s="57">
        <v>6357.78</v>
      </c>
      <c r="L32" s="3">
        <v>48</v>
      </c>
      <c r="M32" s="3">
        <v>2355.77</v>
      </c>
      <c r="N32" s="57">
        <v>53</v>
      </c>
      <c r="O32" s="58">
        <v>1176.8499999999999</v>
      </c>
      <c r="P32" s="3">
        <v>37</v>
      </c>
      <c r="Q32" s="94">
        <v>2015.81</v>
      </c>
      <c r="R32" s="57">
        <v>13</v>
      </c>
      <c r="S32" s="58">
        <v>310.87</v>
      </c>
      <c r="T32" s="3">
        <v>61</v>
      </c>
      <c r="U32" s="94">
        <v>3655.24</v>
      </c>
      <c r="V32" s="57">
        <v>23</v>
      </c>
      <c r="W32" s="58">
        <v>2911.89</v>
      </c>
      <c r="X32" s="3">
        <v>28</v>
      </c>
      <c r="Y32" s="94">
        <v>2224.89</v>
      </c>
      <c r="Z32" s="22">
        <f>B32+D32+F32+H32+J32+L32+N32+P32+R32+T32+V32+X32</f>
        <v>592</v>
      </c>
      <c r="AA32" s="45">
        <f>C32+E32+G32+I32+K32+M32+O32+Q32+S32+U32+W32+Y32</f>
        <v>33702.47</v>
      </c>
    </row>
    <row r="33" spans="1:31" x14ac:dyDescent="0.25">
      <c r="A33" s="33" t="s">
        <v>83</v>
      </c>
      <c r="B33" s="57">
        <v>50</v>
      </c>
      <c r="C33" s="57">
        <v>4230.8999999999996</v>
      </c>
      <c r="D33" s="3">
        <v>53</v>
      </c>
      <c r="E33" s="3">
        <v>3733.18</v>
      </c>
      <c r="F33" s="57">
        <v>44</v>
      </c>
      <c r="G33" s="57">
        <v>1154.75</v>
      </c>
      <c r="H33" s="3">
        <v>59</v>
      </c>
      <c r="I33" s="3">
        <v>1064.08</v>
      </c>
      <c r="J33" s="57">
        <v>35</v>
      </c>
      <c r="K33" s="57">
        <v>698.58</v>
      </c>
      <c r="L33" s="3">
        <v>18</v>
      </c>
      <c r="M33" s="3">
        <v>424.36</v>
      </c>
      <c r="N33" s="57">
        <v>29</v>
      </c>
      <c r="O33" s="58">
        <v>377.69</v>
      </c>
      <c r="P33" s="3">
        <v>38</v>
      </c>
      <c r="Q33" s="94">
        <v>460.05</v>
      </c>
      <c r="R33" s="57">
        <v>21</v>
      </c>
      <c r="S33" s="58">
        <v>424.38</v>
      </c>
      <c r="T33" s="3">
        <v>44</v>
      </c>
      <c r="U33" s="94">
        <v>696.33</v>
      </c>
      <c r="V33" s="57">
        <v>37</v>
      </c>
      <c r="W33" s="58">
        <v>850.17</v>
      </c>
      <c r="X33" s="3">
        <v>49</v>
      </c>
      <c r="Y33" s="94">
        <v>3281.97</v>
      </c>
      <c r="Z33" s="22">
        <f>B33+D33+F33+H33+J33+L33+N33+P33+R33+T33+V33+X33</f>
        <v>477</v>
      </c>
      <c r="AA33" s="45">
        <f>C33+E33+G33+I33+K33+M33+O33+Q33+S33+U33+W33+Y33</f>
        <v>17396.439999999999</v>
      </c>
    </row>
    <row r="34" spans="1:31" s="14" customFormat="1" x14ac:dyDescent="0.25">
      <c r="A34" s="31" t="s">
        <v>84</v>
      </c>
      <c r="B34" s="101">
        <f t="shared" ref="B34:M34" si="5">B32+B33</f>
        <v>99</v>
      </c>
      <c r="C34" s="102">
        <f t="shared" si="5"/>
        <v>6902.7899999999991</v>
      </c>
      <c r="D34" s="103">
        <f t="shared" si="5"/>
        <v>122</v>
      </c>
      <c r="E34" s="104">
        <f t="shared" si="5"/>
        <v>7850.48</v>
      </c>
      <c r="F34" s="101">
        <f t="shared" si="5"/>
        <v>72</v>
      </c>
      <c r="G34" s="102">
        <f t="shared" si="5"/>
        <v>2271.5</v>
      </c>
      <c r="H34" s="103">
        <f t="shared" si="5"/>
        <v>159</v>
      </c>
      <c r="I34" s="104">
        <f t="shared" si="5"/>
        <v>5851.51</v>
      </c>
      <c r="J34" s="101">
        <f t="shared" si="5"/>
        <v>118</v>
      </c>
      <c r="K34" s="102">
        <f t="shared" si="5"/>
        <v>7056.36</v>
      </c>
      <c r="L34" s="103">
        <f t="shared" si="5"/>
        <v>66</v>
      </c>
      <c r="M34" s="104">
        <f t="shared" si="5"/>
        <v>2780.13</v>
      </c>
      <c r="N34" s="101">
        <f t="shared" ref="N34:AA34" si="6">SUM(N32:N33)</f>
        <v>82</v>
      </c>
      <c r="O34" s="102">
        <f t="shared" si="6"/>
        <v>1554.54</v>
      </c>
      <c r="P34" s="103">
        <f t="shared" si="6"/>
        <v>75</v>
      </c>
      <c r="Q34" s="104">
        <f t="shared" si="6"/>
        <v>2475.86</v>
      </c>
      <c r="R34" s="101">
        <f t="shared" si="6"/>
        <v>34</v>
      </c>
      <c r="S34" s="102">
        <f t="shared" si="6"/>
        <v>735.25</v>
      </c>
      <c r="T34" s="103">
        <f t="shared" si="6"/>
        <v>105</v>
      </c>
      <c r="U34" s="104">
        <f t="shared" si="6"/>
        <v>4351.57</v>
      </c>
      <c r="V34" s="101">
        <f t="shared" si="6"/>
        <v>60</v>
      </c>
      <c r="W34" s="102">
        <f t="shared" si="6"/>
        <v>3762.06</v>
      </c>
      <c r="X34" s="103">
        <f t="shared" si="6"/>
        <v>77</v>
      </c>
      <c r="Y34" s="104">
        <f t="shared" si="6"/>
        <v>5506.86</v>
      </c>
      <c r="Z34" s="98">
        <f t="shared" si="6"/>
        <v>1069</v>
      </c>
      <c r="AA34" s="76">
        <f t="shared" si="6"/>
        <v>51098.91</v>
      </c>
    </row>
    <row r="35" spans="1:31" s="1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1" s="14" customFormat="1" ht="26.4" x14ac:dyDescent="0.25">
      <c r="A36" s="132" t="s">
        <v>85</v>
      </c>
      <c r="B36" s="26"/>
      <c r="C36" s="27">
        <f>C15+C24+C34-C8</f>
        <v>9980.23</v>
      </c>
      <c r="D36" s="26"/>
      <c r="E36" s="27">
        <f>E15+E24+E34-E8</f>
        <v>13898.89</v>
      </c>
      <c r="F36" s="26"/>
      <c r="G36" s="27">
        <f>G15+G24+G34-G8</f>
        <v>6512.46</v>
      </c>
      <c r="H36" s="26"/>
      <c r="I36" s="27">
        <f>I15+I24+I34-I8</f>
        <v>9267.52</v>
      </c>
      <c r="J36" s="26"/>
      <c r="K36" s="27">
        <f>K15+K24+K34-K8</f>
        <v>9395.7099999999991</v>
      </c>
      <c r="L36" s="26"/>
      <c r="M36" s="27">
        <f>M15+M24+M34-M8</f>
        <v>4374.82</v>
      </c>
      <c r="N36" s="26"/>
      <c r="O36" s="27">
        <f>O15+O24+O34-O8</f>
        <v>3277.6099999999997</v>
      </c>
      <c r="P36" s="26"/>
      <c r="Q36" s="27">
        <f>Q15+Q24+Q34-Q8</f>
        <v>4082.34</v>
      </c>
      <c r="R36" s="26"/>
      <c r="S36" s="27">
        <f>S15+S24+S34-S8</f>
        <v>3096.13</v>
      </c>
      <c r="T36" s="26"/>
      <c r="U36" s="27">
        <f>U15+U24+U34-U8</f>
        <v>7235.61</v>
      </c>
      <c r="V36" s="26"/>
      <c r="W36" s="27">
        <f>W15+W24+W34-W8</f>
        <v>7186.79</v>
      </c>
      <c r="X36" s="26"/>
      <c r="Y36" s="27">
        <f>Y15+Y24+Y34-Y8</f>
        <v>7759.4399999999987</v>
      </c>
      <c r="Z36" s="26"/>
      <c r="AA36" s="27">
        <f>AA15+AA24+AA34-AA8</f>
        <v>86067.55</v>
      </c>
      <c r="AE36" s="29"/>
    </row>
    <row r="37" spans="1:31" s="16" customFormat="1" x14ac:dyDescent="0.25">
      <c r="A37" s="75"/>
      <c r="B37" s="18"/>
      <c r="C37" s="18"/>
      <c r="D37" s="18"/>
      <c r="E37" s="18"/>
      <c r="F37" s="18"/>
      <c r="G37" s="18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31" ht="23.4" x14ac:dyDescent="0.25">
      <c r="A38" s="72" t="s">
        <v>86</v>
      </c>
    </row>
    <row r="39" spans="1:31" ht="24" x14ac:dyDescent="0.25">
      <c r="A39" s="73" t="s">
        <v>87</v>
      </c>
    </row>
  </sheetData>
  <mergeCells count="13">
    <mergeCell ref="N2:O2"/>
    <mergeCell ref="P2:Q2"/>
    <mergeCell ref="Z2:AA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4" type="noConversion"/>
  <pageMargins left="0.18" right="0.2" top="0.51" bottom="0.86" header="0.5" footer="0.5"/>
  <pageSetup scale="98" orientation="landscape" r:id="rId1"/>
  <headerFooter alignWithMargins="0">
    <oddFooter>&amp;L&amp;8&amp;Z&amp;F&amp;R&amp;8Prepared by Danielle Meier
&amp;D</oddFooter>
  </headerFooter>
  <ignoredErrors>
    <ignoredError sqref="C29:AA29" evalErro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E39"/>
  <sheetViews>
    <sheetView zoomScaleNormal="100" workbookViewId="0">
      <pane xSplit="1" topLeftCell="B1" activePane="topRight" state="frozen"/>
      <selection pane="topRight"/>
    </sheetView>
  </sheetViews>
  <sheetFormatPr defaultRowHeight="13.2" x14ac:dyDescent="0.25"/>
  <cols>
    <col min="1" max="1" width="49.44140625" customWidth="1"/>
    <col min="2" max="2" width="6" style="1" customWidth="1"/>
    <col min="3" max="3" width="9.5546875" style="1" customWidth="1"/>
    <col min="4" max="4" width="6" style="1" customWidth="1"/>
    <col min="5" max="5" width="10" style="1" customWidth="1"/>
    <col min="6" max="6" width="6.109375" style="1" customWidth="1"/>
    <col min="7" max="7" width="10.109375" style="1" customWidth="1"/>
    <col min="8" max="8" width="6.6640625" style="1" customWidth="1"/>
    <col min="9" max="9" width="9.33203125" style="1" customWidth="1"/>
    <col min="10" max="10" width="6.33203125" style="1" customWidth="1"/>
    <col min="11" max="11" width="8" style="1" customWidth="1"/>
    <col min="12" max="12" width="6.44140625" style="1" customWidth="1"/>
    <col min="13" max="13" width="9.5546875" style="1" customWidth="1"/>
    <col min="14" max="14" width="6.33203125" style="1" customWidth="1"/>
    <col min="15" max="15" width="8.5546875" style="1" customWidth="1"/>
    <col min="16" max="16" width="6.33203125" style="1" customWidth="1"/>
    <col min="17" max="17" width="9.109375" style="1" customWidth="1"/>
    <col min="18" max="18" width="6.33203125" style="1" customWidth="1"/>
    <col min="19" max="19" width="9.10937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9.109375" style="1" customWidth="1"/>
    <col min="24" max="24" width="7" style="1" customWidth="1"/>
    <col min="25" max="25" width="9.109375" style="1" customWidth="1"/>
    <col min="26" max="26" width="6.88671875" style="1" customWidth="1"/>
    <col min="27" max="27" width="11.6640625" style="1" customWidth="1"/>
    <col min="28" max="194" width="8.88671875" customWidth="1"/>
  </cols>
  <sheetData>
    <row r="1" spans="1:29" x14ac:dyDescent="0.25">
      <c r="A1" t="s">
        <v>66</v>
      </c>
    </row>
    <row r="2" spans="1:29" s="16" customFormat="1" x14ac:dyDescent="0.25">
      <c r="A2" t="s">
        <v>15</v>
      </c>
      <c r="B2" s="144" t="s">
        <v>0</v>
      </c>
      <c r="C2" s="144"/>
      <c r="D2" s="143" t="s">
        <v>1</v>
      </c>
      <c r="E2" s="143"/>
      <c r="F2" s="144" t="s">
        <v>2</v>
      </c>
      <c r="G2" s="144"/>
      <c r="H2" s="143" t="s">
        <v>3</v>
      </c>
      <c r="I2" s="143"/>
      <c r="J2" s="144" t="s">
        <v>4</v>
      </c>
      <c r="K2" s="144"/>
      <c r="L2" s="143" t="s">
        <v>5</v>
      </c>
      <c r="M2" s="143"/>
      <c r="N2" s="144" t="s">
        <v>6</v>
      </c>
      <c r="O2" s="144"/>
      <c r="P2" s="143" t="s">
        <v>7</v>
      </c>
      <c r="Q2" s="143"/>
      <c r="R2" s="144" t="s">
        <v>8</v>
      </c>
      <c r="S2" s="144"/>
      <c r="T2" s="143" t="s">
        <v>9</v>
      </c>
      <c r="U2" s="143"/>
      <c r="V2" s="144" t="s">
        <v>10</v>
      </c>
      <c r="W2" s="144"/>
      <c r="X2" s="143" t="s">
        <v>11</v>
      </c>
      <c r="Y2" s="143"/>
      <c r="Z2" s="145" t="s">
        <v>12</v>
      </c>
      <c r="AA2" s="145"/>
    </row>
    <row r="3" spans="1:29" s="16" customFormat="1" x14ac:dyDescent="0.25">
      <c r="B3" s="85" t="s">
        <v>13</v>
      </c>
      <c r="C3" s="85" t="s">
        <v>14</v>
      </c>
      <c r="D3" s="91" t="s">
        <v>13</v>
      </c>
      <c r="E3" s="91" t="s">
        <v>14</v>
      </c>
      <c r="F3" s="85" t="s">
        <v>13</v>
      </c>
      <c r="G3" s="85" t="s">
        <v>14</v>
      </c>
      <c r="H3" s="91" t="s">
        <v>13</v>
      </c>
      <c r="I3" s="91" t="s">
        <v>14</v>
      </c>
      <c r="J3" s="85" t="s">
        <v>13</v>
      </c>
      <c r="K3" s="85" t="s">
        <v>14</v>
      </c>
      <c r="L3" s="91" t="s">
        <v>13</v>
      </c>
      <c r="M3" s="91" t="s">
        <v>14</v>
      </c>
      <c r="N3" s="85" t="s">
        <v>13</v>
      </c>
      <c r="O3" s="85" t="s">
        <v>14</v>
      </c>
      <c r="P3" s="91" t="s">
        <v>13</v>
      </c>
      <c r="Q3" s="91" t="s">
        <v>14</v>
      </c>
      <c r="R3" s="85" t="s">
        <v>13</v>
      </c>
      <c r="S3" s="85" t="s">
        <v>14</v>
      </c>
      <c r="T3" s="91" t="s">
        <v>13</v>
      </c>
      <c r="U3" s="91" t="s">
        <v>14</v>
      </c>
      <c r="V3" s="85" t="s">
        <v>13</v>
      </c>
      <c r="W3" s="85" t="s">
        <v>14</v>
      </c>
      <c r="X3" s="91" t="s">
        <v>13</v>
      </c>
      <c r="Y3" s="91" t="s">
        <v>14</v>
      </c>
      <c r="Z3" s="67" t="s">
        <v>13</v>
      </c>
      <c r="AA3" s="67" t="s">
        <v>14</v>
      </c>
    </row>
    <row r="4" spans="1:29" x14ac:dyDescent="0.25">
      <c r="A4" s="12" t="s">
        <v>89</v>
      </c>
      <c r="B4" s="55"/>
      <c r="C4" s="55"/>
      <c r="D4" s="2"/>
      <c r="E4" s="2"/>
      <c r="F4" s="55"/>
      <c r="G4" s="55"/>
      <c r="H4" s="2"/>
      <c r="I4" s="2"/>
      <c r="J4" s="55"/>
      <c r="K4" s="55"/>
      <c r="L4" s="2"/>
      <c r="M4" s="2"/>
      <c r="N4" s="55"/>
      <c r="O4" s="55"/>
      <c r="P4" s="2"/>
      <c r="Q4" s="2"/>
      <c r="R4" s="55"/>
      <c r="S4" s="55"/>
      <c r="T4" s="2"/>
      <c r="U4" s="2"/>
      <c r="V4" s="55"/>
      <c r="W4" s="55"/>
      <c r="X4" s="2"/>
      <c r="Y4" s="2"/>
      <c r="Z4" s="21"/>
      <c r="AA4" s="21"/>
    </row>
    <row r="5" spans="1:29" x14ac:dyDescent="0.25">
      <c r="A5" s="18" t="s">
        <v>92</v>
      </c>
      <c r="B5" s="56">
        <v>358</v>
      </c>
      <c r="C5" s="55"/>
      <c r="D5" s="4">
        <v>352</v>
      </c>
      <c r="E5" s="2"/>
      <c r="F5" s="56">
        <v>443</v>
      </c>
      <c r="G5" s="55"/>
      <c r="H5" s="4">
        <v>442</v>
      </c>
      <c r="I5" s="2"/>
      <c r="J5" s="56">
        <v>365</v>
      </c>
      <c r="K5" s="55"/>
      <c r="L5" s="4">
        <v>362</v>
      </c>
      <c r="M5" s="2"/>
      <c r="N5" s="56">
        <v>272</v>
      </c>
      <c r="O5" s="55"/>
      <c r="P5" s="4">
        <v>372</v>
      </c>
      <c r="Q5" s="2"/>
      <c r="R5" s="56">
        <v>297</v>
      </c>
      <c r="S5" s="55"/>
      <c r="T5" s="4">
        <v>320</v>
      </c>
      <c r="U5" s="2"/>
      <c r="V5" s="86">
        <v>281</v>
      </c>
      <c r="W5" s="55"/>
      <c r="X5" s="4">
        <v>271</v>
      </c>
      <c r="Y5" s="2"/>
      <c r="Z5" s="23">
        <f>B5+D5+F5+H5+J5+L5+N5+P5+R5+T5+V5+X5</f>
        <v>4135</v>
      </c>
      <c r="AA5" s="21"/>
    </row>
    <row r="6" spans="1:29" x14ac:dyDescent="0.25">
      <c r="A6" s="69" t="s">
        <v>67</v>
      </c>
      <c r="B6" s="55"/>
      <c r="C6" s="55">
        <v>4337</v>
      </c>
      <c r="D6" s="2"/>
      <c r="E6" s="2">
        <v>2651.68</v>
      </c>
      <c r="F6" s="55"/>
      <c r="G6" s="55">
        <v>3502.4</v>
      </c>
      <c r="H6" s="2"/>
      <c r="I6" s="2">
        <v>3329.71</v>
      </c>
      <c r="J6" s="55"/>
      <c r="K6" s="55">
        <v>2632.58</v>
      </c>
      <c r="L6" s="2"/>
      <c r="M6" s="2">
        <v>3385.19</v>
      </c>
      <c r="N6" s="55"/>
      <c r="O6" s="55">
        <v>2676.82</v>
      </c>
      <c r="P6" s="2"/>
      <c r="Q6" s="2">
        <v>3573.26</v>
      </c>
      <c r="R6" s="55"/>
      <c r="S6" s="55">
        <v>2497.44</v>
      </c>
      <c r="T6" s="2"/>
      <c r="U6" s="2">
        <v>2605.64</v>
      </c>
      <c r="V6" s="55"/>
      <c r="W6" s="55">
        <v>2388.66</v>
      </c>
      <c r="X6" s="2"/>
      <c r="Y6" s="2">
        <v>2413</v>
      </c>
      <c r="Z6" s="21"/>
      <c r="AA6" s="22">
        <f>C6+E6+G6+I6+K6+M6+O6+Q6+S6+U6+W6+Y6</f>
        <v>35993.379999999997</v>
      </c>
    </row>
    <row r="7" spans="1:29" x14ac:dyDescent="0.25">
      <c r="A7" s="33" t="s">
        <v>68</v>
      </c>
      <c r="B7" s="55"/>
      <c r="C7" s="86">
        <v>358</v>
      </c>
      <c r="D7" s="2"/>
      <c r="E7" s="92">
        <v>352</v>
      </c>
      <c r="F7" s="55"/>
      <c r="G7" s="86">
        <v>443</v>
      </c>
      <c r="H7" s="2"/>
      <c r="I7" s="92">
        <v>442</v>
      </c>
      <c r="J7" s="55"/>
      <c r="K7" s="86">
        <v>365</v>
      </c>
      <c r="L7" s="2"/>
      <c r="M7" s="92">
        <v>362</v>
      </c>
      <c r="N7" s="55"/>
      <c r="O7" s="86">
        <v>272</v>
      </c>
      <c r="P7" s="2"/>
      <c r="Q7" s="92">
        <v>372</v>
      </c>
      <c r="R7" s="55"/>
      <c r="S7" s="86">
        <v>297</v>
      </c>
      <c r="T7" s="2"/>
      <c r="U7" s="92">
        <v>320</v>
      </c>
      <c r="V7" s="55"/>
      <c r="W7" s="86">
        <v>281</v>
      </c>
      <c r="X7" s="2"/>
      <c r="Y7" s="92">
        <v>271</v>
      </c>
      <c r="Z7" s="21"/>
      <c r="AA7" s="23">
        <f>C7+E7+G7+I7+K7+M7+O7+Q7+S7+U7+W7+Y7</f>
        <v>4135</v>
      </c>
      <c r="AC7" s="68"/>
    </row>
    <row r="8" spans="1:29" x14ac:dyDescent="0.25">
      <c r="A8" s="19" t="s">
        <v>30</v>
      </c>
      <c r="B8" s="57"/>
      <c r="C8" s="97">
        <f>SUM(C6:C7)</f>
        <v>4695</v>
      </c>
      <c r="D8" s="3"/>
      <c r="E8" s="32">
        <f>SUM(E6:E7)</f>
        <v>3003.68</v>
      </c>
      <c r="F8" s="57"/>
      <c r="G8" s="97">
        <f>SUM(G6:G7)</f>
        <v>3945.4</v>
      </c>
      <c r="H8" s="3"/>
      <c r="I8" s="32">
        <f>SUM(I6:I7)</f>
        <v>3771.71</v>
      </c>
      <c r="J8" s="57"/>
      <c r="K8" s="97">
        <f>SUM(K6:K7)</f>
        <v>2997.58</v>
      </c>
      <c r="L8" s="3"/>
      <c r="M8" s="32">
        <f>SUM(M6:M7)</f>
        <v>3747.19</v>
      </c>
      <c r="N8" s="57"/>
      <c r="O8" s="97">
        <f>SUM(O6:O7)</f>
        <v>2948.82</v>
      </c>
      <c r="P8" s="3"/>
      <c r="Q8" s="32">
        <f>SUM(Q6:Q7)</f>
        <v>3945.26</v>
      </c>
      <c r="R8" s="57"/>
      <c r="S8" s="97">
        <f>SUM(S6:S7)</f>
        <v>2794.44</v>
      </c>
      <c r="T8" s="3"/>
      <c r="U8" s="32">
        <f>SUM(U6:U7)</f>
        <v>2925.64</v>
      </c>
      <c r="V8" s="57"/>
      <c r="W8" s="97">
        <f>SUM(W6:W7)</f>
        <v>2669.66</v>
      </c>
      <c r="X8" s="3"/>
      <c r="Y8" s="32">
        <f>SUM(Y6:Y7)</f>
        <v>2684</v>
      </c>
      <c r="Z8" s="22"/>
      <c r="AA8" s="27">
        <f>SUM(AA6:AA7)</f>
        <v>40128.379999999997</v>
      </c>
    </row>
    <row r="9" spans="1:29" s="16" customFormat="1" x14ac:dyDescent="0.25">
      <c r="B9" s="57"/>
      <c r="C9" s="57"/>
      <c r="D9" s="3"/>
      <c r="E9" s="3"/>
      <c r="F9" s="57"/>
      <c r="G9" s="57"/>
      <c r="H9" s="3"/>
      <c r="I9" s="3"/>
      <c r="J9" s="57"/>
      <c r="K9" s="57"/>
      <c r="L9" s="3"/>
      <c r="M9" s="3"/>
      <c r="N9" s="57"/>
      <c r="O9" s="57"/>
      <c r="P9" s="3"/>
      <c r="Q9" s="3"/>
      <c r="R9" s="57"/>
      <c r="S9" s="57"/>
      <c r="T9" s="3"/>
      <c r="U9" s="3"/>
      <c r="V9" s="57"/>
      <c r="W9" s="57"/>
      <c r="X9" s="3"/>
      <c r="Y9" s="3"/>
      <c r="Z9" s="22"/>
      <c r="AA9" s="22"/>
    </row>
    <row r="10" spans="1:29" x14ac:dyDescent="0.25">
      <c r="A10" s="19" t="s">
        <v>52</v>
      </c>
      <c r="B10" s="55"/>
      <c r="C10" s="55"/>
      <c r="D10" s="2"/>
      <c r="E10" s="2"/>
      <c r="F10" s="55"/>
      <c r="G10" s="55"/>
      <c r="H10" s="2"/>
      <c r="I10" s="2"/>
      <c r="J10" s="55"/>
      <c r="K10" s="55"/>
      <c r="L10" s="2"/>
      <c r="M10" s="2"/>
      <c r="N10" s="55"/>
      <c r="O10" s="55"/>
      <c r="P10" s="2"/>
      <c r="Q10" s="2"/>
      <c r="R10" s="55"/>
      <c r="S10" s="55"/>
      <c r="T10" s="2"/>
      <c r="U10" s="2"/>
      <c r="V10" s="55"/>
      <c r="W10" s="55"/>
      <c r="X10" s="2"/>
      <c r="Y10" s="2"/>
      <c r="Z10" s="21"/>
      <c r="AA10" s="21"/>
    </row>
    <row r="11" spans="1:29" x14ac:dyDescent="0.25">
      <c r="A11" s="17" t="s">
        <v>69</v>
      </c>
      <c r="B11" s="55">
        <v>118</v>
      </c>
      <c r="C11" s="55">
        <v>2196.86</v>
      </c>
      <c r="D11" s="2">
        <v>119</v>
      </c>
      <c r="E11" s="2">
        <v>2049.56</v>
      </c>
      <c r="F11" s="55">
        <v>171</v>
      </c>
      <c r="G11" s="55">
        <v>3695.32</v>
      </c>
      <c r="H11" s="2">
        <v>160</v>
      </c>
      <c r="I11" s="2">
        <v>2757.22</v>
      </c>
      <c r="J11" s="55">
        <v>127</v>
      </c>
      <c r="K11" s="55">
        <v>2455.09</v>
      </c>
      <c r="L11" s="2">
        <v>92</v>
      </c>
      <c r="M11" s="2">
        <v>1488.7</v>
      </c>
      <c r="N11" s="55">
        <v>63</v>
      </c>
      <c r="O11" s="55">
        <v>1113.97</v>
      </c>
      <c r="P11" s="2">
        <v>138</v>
      </c>
      <c r="Q11" s="2">
        <v>2503.42</v>
      </c>
      <c r="R11" s="55">
        <v>94</v>
      </c>
      <c r="S11" s="55">
        <v>1727.05</v>
      </c>
      <c r="T11" s="2">
        <v>116</v>
      </c>
      <c r="U11" s="2">
        <v>2390.6999999999998</v>
      </c>
      <c r="V11" s="55">
        <v>89</v>
      </c>
      <c r="W11" s="55">
        <v>1590.48</v>
      </c>
      <c r="X11" s="2">
        <v>97</v>
      </c>
      <c r="Y11" s="2">
        <v>1731.16</v>
      </c>
      <c r="Z11" s="22">
        <f t="shared" ref="Z11:AA14" si="0">B11+D11+F11+H11+J11+L11+N11+P11+R11+T11+V11+X11</f>
        <v>1384</v>
      </c>
      <c r="AA11" s="22">
        <f t="shared" si="0"/>
        <v>25699.53</v>
      </c>
    </row>
    <row r="12" spans="1:29" x14ac:dyDescent="0.25">
      <c r="A12" s="17" t="s">
        <v>70</v>
      </c>
      <c r="B12" s="55">
        <v>1</v>
      </c>
      <c r="C12" s="55">
        <v>58.03</v>
      </c>
      <c r="D12" s="2">
        <v>1</v>
      </c>
      <c r="E12" s="2">
        <v>76.7</v>
      </c>
      <c r="F12" s="55"/>
      <c r="G12" s="55"/>
      <c r="H12" s="2"/>
      <c r="I12" s="2"/>
      <c r="J12" s="55"/>
      <c r="K12" s="55"/>
      <c r="L12" s="2"/>
      <c r="M12" s="2"/>
      <c r="N12" s="55">
        <v>1</v>
      </c>
      <c r="O12" s="55">
        <v>27.78</v>
      </c>
      <c r="P12" s="2"/>
      <c r="Q12" s="2"/>
      <c r="R12" s="55"/>
      <c r="S12" s="55"/>
      <c r="T12" s="2"/>
      <c r="U12" s="2"/>
      <c r="V12" s="55">
        <v>1</v>
      </c>
      <c r="W12" s="55">
        <v>153.30000000000001</v>
      </c>
      <c r="X12" s="2">
        <v>1</v>
      </c>
      <c r="Y12" s="2">
        <v>117.44</v>
      </c>
      <c r="Z12" s="22">
        <f t="shared" si="0"/>
        <v>5</v>
      </c>
      <c r="AA12" s="22">
        <f t="shared" si="0"/>
        <v>433.25000000000006</v>
      </c>
    </row>
    <row r="13" spans="1:29" x14ac:dyDescent="0.25">
      <c r="A13" s="33" t="s">
        <v>71</v>
      </c>
      <c r="B13" s="55">
        <v>96</v>
      </c>
      <c r="C13" s="55">
        <v>1669</v>
      </c>
      <c r="D13" s="2">
        <v>87</v>
      </c>
      <c r="E13" s="2">
        <v>1435</v>
      </c>
      <c r="F13" s="55">
        <v>94</v>
      </c>
      <c r="G13" s="55">
        <v>2174</v>
      </c>
      <c r="H13" s="2">
        <v>115</v>
      </c>
      <c r="I13" s="2">
        <v>2840.01</v>
      </c>
      <c r="J13" s="55">
        <v>78</v>
      </c>
      <c r="K13" s="55">
        <v>1240</v>
      </c>
      <c r="L13" s="2">
        <v>42</v>
      </c>
      <c r="M13" s="2">
        <v>565</v>
      </c>
      <c r="N13" s="55">
        <v>56</v>
      </c>
      <c r="O13" s="55">
        <v>1608</v>
      </c>
      <c r="P13" s="2">
        <v>54</v>
      </c>
      <c r="Q13" s="2">
        <v>1155</v>
      </c>
      <c r="R13" s="55">
        <v>54</v>
      </c>
      <c r="S13" s="55">
        <v>1212</v>
      </c>
      <c r="T13" s="2">
        <v>67</v>
      </c>
      <c r="U13" s="2">
        <v>992</v>
      </c>
      <c r="V13" s="55">
        <v>67</v>
      </c>
      <c r="W13" s="55">
        <v>1264</v>
      </c>
      <c r="X13" s="2">
        <v>61</v>
      </c>
      <c r="Y13" s="2">
        <v>985</v>
      </c>
      <c r="Z13" s="22">
        <f t="shared" si="0"/>
        <v>871</v>
      </c>
      <c r="AA13" s="22">
        <f t="shared" si="0"/>
        <v>17139.010000000002</v>
      </c>
    </row>
    <row r="14" spans="1:29" s="16" customFormat="1" x14ac:dyDescent="0.25">
      <c r="A14" s="33" t="s">
        <v>72</v>
      </c>
      <c r="B14" s="56">
        <v>19</v>
      </c>
      <c r="C14" s="56">
        <v>94</v>
      </c>
      <c r="D14" s="4">
        <v>9</v>
      </c>
      <c r="E14" s="4">
        <v>70</v>
      </c>
      <c r="F14" s="56">
        <v>2</v>
      </c>
      <c r="G14" s="56">
        <v>42</v>
      </c>
      <c r="H14" s="4">
        <v>6</v>
      </c>
      <c r="I14" s="4">
        <v>36</v>
      </c>
      <c r="J14" s="56">
        <v>11</v>
      </c>
      <c r="K14" s="56">
        <v>149</v>
      </c>
      <c r="L14" s="4">
        <v>5</v>
      </c>
      <c r="M14" s="4">
        <v>0</v>
      </c>
      <c r="N14" s="56">
        <v>4</v>
      </c>
      <c r="O14" s="56">
        <v>0</v>
      </c>
      <c r="P14" s="4">
        <v>2</v>
      </c>
      <c r="Q14" s="4">
        <v>0</v>
      </c>
      <c r="R14" s="56">
        <v>2</v>
      </c>
      <c r="S14" s="56">
        <v>0</v>
      </c>
      <c r="T14" s="4">
        <v>6</v>
      </c>
      <c r="U14" s="4">
        <v>0</v>
      </c>
      <c r="V14" s="56"/>
      <c r="W14" s="56"/>
      <c r="X14" s="4">
        <v>6</v>
      </c>
      <c r="Y14" s="4">
        <v>266</v>
      </c>
      <c r="Z14" s="22">
        <f t="shared" si="0"/>
        <v>72</v>
      </c>
      <c r="AA14" s="22">
        <f t="shared" si="0"/>
        <v>657</v>
      </c>
    </row>
    <row r="15" spans="1:29" x14ac:dyDescent="0.25">
      <c r="A15" s="70" t="s">
        <v>73</v>
      </c>
      <c r="B15" s="96">
        <f t="shared" ref="B15:AA15" si="1">SUM(B11:B14)</f>
        <v>234</v>
      </c>
      <c r="C15" s="97">
        <f t="shared" si="1"/>
        <v>4017.8900000000003</v>
      </c>
      <c r="D15" s="20">
        <f t="shared" si="1"/>
        <v>216</v>
      </c>
      <c r="E15" s="32">
        <f t="shared" si="1"/>
        <v>3631.2599999999998</v>
      </c>
      <c r="F15" s="96">
        <f t="shared" si="1"/>
        <v>267</v>
      </c>
      <c r="G15" s="97">
        <f t="shared" si="1"/>
        <v>5911.32</v>
      </c>
      <c r="H15" s="20">
        <f t="shared" si="1"/>
        <v>281</v>
      </c>
      <c r="I15" s="32">
        <f t="shared" si="1"/>
        <v>5633.23</v>
      </c>
      <c r="J15" s="96">
        <f t="shared" si="1"/>
        <v>216</v>
      </c>
      <c r="K15" s="97">
        <f t="shared" si="1"/>
        <v>3844.09</v>
      </c>
      <c r="L15" s="20">
        <f t="shared" si="1"/>
        <v>139</v>
      </c>
      <c r="M15" s="32">
        <f t="shared" si="1"/>
        <v>2053.6999999999998</v>
      </c>
      <c r="N15" s="96">
        <f t="shared" si="1"/>
        <v>124</v>
      </c>
      <c r="O15" s="97">
        <f t="shared" si="1"/>
        <v>2749.75</v>
      </c>
      <c r="P15" s="20">
        <f t="shared" si="1"/>
        <v>194</v>
      </c>
      <c r="Q15" s="32">
        <f t="shared" si="1"/>
        <v>3658.42</v>
      </c>
      <c r="R15" s="96">
        <f t="shared" si="1"/>
        <v>150</v>
      </c>
      <c r="S15" s="97">
        <f t="shared" si="1"/>
        <v>2939.05</v>
      </c>
      <c r="T15" s="20">
        <f t="shared" si="1"/>
        <v>189</v>
      </c>
      <c r="U15" s="32">
        <f t="shared" si="1"/>
        <v>3382.7</v>
      </c>
      <c r="V15" s="96">
        <f t="shared" si="1"/>
        <v>157</v>
      </c>
      <c r="W15" s="97">
        <f t="shared" si="1"/>
        <v>3007.7799999999997</v>
      </c>
      <c r="X15" s="20">
        <f t="shared" si="1"/>
        <v>165</v>
      </c>
      <c r="Y15" s="32">
        <f t="shared" si="1"/>
        <v>3099.6000000000004</v>
      </c>
      <c r="Z15" s="98">
        <f t="shared" si="1"/>
        <v>2332</v>
      </c>
      <c r="AA15" s="76">
        <f t="shared" si="1"/>
        <v>43928.79</v>
      </c>
    </row>
    <row r="16" spans="1:29" s="16" customFormat="1" x14ac:dyDescent="0.25">
      <c r="B16" s="57"/>
      <c r="C16" s="57"/>
      <c r="D16" s="3"/>
      <c r="E16" s="3"/>
      <c r="F16" s="57"/>
      <c r="G16" s="57"/>
      <c r="H16" s="3"/>
      <c r="I16" s="3"/>
      <c r="J16" s="57"/>
      <c r="K16" s="57"/>
      <c r="L16" s="3"/>
      <c r="M16" s="3"/>
      <c r="N16" s="57"/>
      <c r="O16" s="57"/>
      <c r="P16" s="3"/>
      <c r="Q16" s="3"/>
      <c r="R16" s="57"/>
      <c r="S16" s="57"/>
      <c r="T16" s="3"/>
      <c r="U16" s="3"/>
      <c r="V16" s="57"/>
      <c r="W16" s="57"/>
      <c r="X16" s="3"/>
      <c r="Y16" s="3"/>
      <c r="Z16" s="22"/>
      <c r="AA16" s="22"/>
    </row>
    <row r="17" spans="1:29" x14ac:dyDescent="0.25">
      <c r="A17" s="19" t="s">
        <v>74</v>
      </c>
      <c r="B17" s="55"/>
      <c r="C17" s="55"/>
      <c r="D17" s="2"/>
      <c r="E17" s="2"/>
      <c r="F17" s="55"/>
      <c r="G17" s="55"/>
      <c r="H17" s="2"/>
      <c r="I17" s="2"/>
      <c r="J17" s="55"/>
      <c r="K17" s="55"/>
      <c r="L17" s="2"/>
      <c r="M17" s="2"/>
      <c r="N17" s="55"/>
      <c r="O17" s="55"/>
      <c r="P17" s="2"/>
      <c r="Q17" s="2"/>
      <c r="R17" s="55"/>
      <c r="S17" s="55"/>
      <c r="T17" s="2"/>
      <c r="U17" s="2"/>
      <c r="V17" s="55"/>
      <c r="W17" s="55"/>
      <c r="X17" s="2"/>
      <c r="Y17" s="2"/>
      <c r="Z17" s="21"/>
      <c r="AA17" s="21"/>
    </row>
    <row r="18" spans="1:29" x14ac:dyDescent="0.25">
      <c r="A18" s="33" t="s">
        <v>75</v>
      </c>
      <c r="B18" s="57"/>
      <c r="C18" s="57"/>
      <c r="D18" s="3"/>
      <c r="E18" s="3"/>
      <c r="F18" s="57"/>
      <c r="G18" s="57"/>
      <c r="H18" s="3"/>
      <c r="I18" s="3"/>
      <c r="J18" s="57"/>
      <c r="K18" s="57"/>
      <c r="L18" s="3"/>
      <c r="M18" s="3"/>
      <c r="N18" s="57"/>
      <c r="O18" s="57"/>
      <c r="P18" s="3"/>
      <c r="Q18" s="3"/>
      <c r="R18" s="57"/>
      <c r="S18" s="57"/>
      <c r="T18" s="3"/>
      <c r="U18" s="3"/>
      <c r="V18" s="57"/>
      <c r="W18" s="57"/>
      <c r="X18" s="3"/>
      <c r="Y18" s="3"/>
      <c r="Z18" s="22">
        <f t="shared" ref="Z18:AA23" si="2">B18+D18+F18+H18+J18+L18+N18+P18+R18+T18+V18+X18</f>
        <v>0</v>
      </c>
      <c r="AA18" s="22">
        <f t="shared" si="2"/>
        <v>0</v>
      </c>
    </row>
    <row r="19" spans="1:29" x14ac:dyDescent="0.25">
      <c r="A19" s="33" t="s">
        <v>76</v>
      </c>
      <c r="B19" s="55"/>
      <c r="C19" s="55"/>
      <c r="D19" s="2"/>
      <c r="E19" s="2"/>
      <c r="F19" s="55"/>
      <c r="G19" s="55"/>
      <c r="H19" s="2"/>
      <c r="I19" s="2"/>
      <c r="J19" s="55"/>
      <c r="K19" s="55"/>
      <c r="L19" s="2"/>
      <c r="M19" s="2"/>
      <c r="N19" s="55"/>
      <c r="O19" s="55"/>
      <c r="P19" s="2"/>
      <c r="Q19" s="2"/>
      <c r="R19" s="55"/>
      <c r="S19" s="55"/>
      <c r="T19" s="2"/>
      <c r="U19" s="2"/>
      <c r="V19" s="55"/>
      <c r="W19" s="55"/>
      <c r="X19" s="2"/>
      <c r="Y19" s="2"/>
      <c r="Z19" s="22">
        <f t="shared" si="2"/>
        <v>0</v>
      </c>
      <c r="AA19" s="22">
        <f t="shared" si="2"/>
        <v>0</v>
      </c>
    </row>
    <row r="20" spans="1:29" x14ac:dyDescent="0.25">
      <c r="A20" s="33" t="s">
        <v>77</v>
      </c>
      <c r="B20" s="55"/>
      <c r="C20" s="55"/>
      <c r="D20" s="2"/>
      <c r="E20" s="2"/>
      <c r="F20" s="55"/>
      <c r="G20" s="55"/>
      <c r="H20" s="2"/>
      <c r="I20" s="2"/>
      <c r="J20" s="55"/>
      <c r="K20" s="55"/>
      <c r="L20" s="2"/>
      <c r="M20" s="2"/>
      <c r="N20" s="55"/>
      <c r="O20" s="55"/>
      <c r="P20" s="2"/>
      <c r="Q20" s="2"/>
      <c r="R20" s="55"/>
      <c r="S20" s="55"/>
      <c r="T20" s="2"/>
      <c r="U20" s="2"/>
      <c r="V20" s="55"/>
      <c r="W20" s="55"/>
      <c r="X20" s="2"/>
      <c r="Y20" s="2"/>
      <c r="Z20" s="22">
        <f t="shared" si="2"/>
        <v>0</v>
      </c>
      <c r="AA20" s="22">
        <f t="shared" si="2"/>
        <v>0</v>
      </c>
    </row>
    <row r="21" spans="1:29" x14ac:dyDescent="0.25">
      <c r="A21" s="33" t="s">
        <v>78</v>
      </c>
      <c r="B21" s="57">
        <v>4</v>
      </c>
      <c r="C21" s="57">
        <v>1133.9000000000001</v>
      </c>
      <c r="D21" s="3">
        <v>3</v>
      </c>
      <c r="E21" s="3">
        <v>925.7</v>
      </c>
      <c r="F21" s="57">
        <v>2</v>
      </c>
      <c r="G21" s="57">
        <v>799.3</v>
      </c>
      <c r="H21" s="3">
        <v>5</v>
      </c>
      <c r="I21" s="3">
        <v>1048.22</v>
      </c>
      <c r="J21" s="57">
        <v>3</v>
      </c>
      <c r="K21" s="57">
        <v>1267.05</v>
      </c>
      <c r="L21" s="3">
        <v>4</v>
      </c>
      <c r="M21" s="3">
        <v>1416.8</v>
      </c>
      <c r="N21" s="57"/>
      <c r="O21" s="57"/>
      <c r="P21" s="3">
        <v>4</v>
      </c>
      <c r="Q21" s="3">
        <v>993.6</v>
      </c>
      <c r="R21" s="57">
        <v>1</v>
      </c>
      <c r="S21" s="57">
        <v>349.8</v>
      </c>
      <c r="T21" s="3">
        <v>2</v>
      </c>
      <c r="U21" s="3">
        <v>773.5</v>
      </c>
      <c r="V21" s="57">
        <v>1</v>
      </c>
      <c r="W21" s="57">
        <v>444.8</v>
      </c>
      <c r="X21" s="3">
        <v>1</v>
      </c>
      <c r="Y21" s="3">
        <v>236.65</v>
      </c>
      <c r="Z21" s="22">
        <f t="shared" si="2"/>
        <v>30</v>
      </c>
      <c r="AA21" s="22">
        <f t="shared" si="2"/>
        <v>9389.3200000000015</v>
      </c>
      <c r="AB21" s="6"/>
      <c r="AC21" s="6"/>
    </row>
    <row r="22" spans="1:29" x14ac:dyDescent="0.25">
      <c r="A22" s="33" t="s">
        <v>79</v>
      </c>
      <c r="B22" s="57">
        <v>3</v>
      </c>
      <c r="C22" s="57">
        <v>1279.5</v>
      </c>
      <c r="D22" s="3"/>
      <c r="E22" s="3"/>
      <c r="F22" s="57"/>
      <c r="G22" s="57"/>
      <c r="H22" s="3">
        <v>1</v>
      </c>
      <c r="I22" s="3">
        <v>173.45</v>
      </c>
      <c r="J22" s="57">
        <v>1</v>
      </c>
      <c r="K22" s="57">
        <v>207.3</v>
      </c>
      <c r="L22" s="3">
        <v>2</v>
      </c>
      <c r="M22" s="3">
        <v>414.6</v>
      </c>
      <c r="N22" s="57">
        <v>5</v>
      </c>
      <c r="O22" s="57">
        <v>1449.95</v>
      </c>
      <c r="P22" s="3">
        <v>7</v>
      </c>
      <c r="Q22" s="3">
        <v>1366.13</v>
      </c>
      <c r="R22" s="57">
        <v>2</v>
      </c>
      <c r="S22" s="57">
        <v>1333.25</v>
      </c>
      <c r="T22" s="3">
        <v>3</v>
      </c>
      <c r="U22" s="3">
        <v>976.85</v>
      </c>
      <c r="V22" s="57">
        <v>2</v>
      </c>
      <c r="W22" s="57">
        <v>491.85</v>
      </c>
      <c r="X22" s="3">
        <v>4</v>
      </c>
      <c r="Y22" s="3">
        <v>1281.81</v>
      </c>
      <c r="Z22" s="22">
        <f t="shared" si="2"/>
        <v>30</v>
      </c>
      <c r="AA22" s="22">
        <f t="shared" si="2"/>
        <v>8974.69</v>
      </c>
    </row>
    <row r="23" spans="1:29" x14ac:dyDescent="0.25">
      <c r="A23" s="33" t="s">
        <v>61</v>
      </c>
      <c r="B23" s="56"/>
      <c r="C23" s="56"/>
      <c r="D23" s="4">
        <v>1</v>
      </c>
      <c r="E23" s="4">
        <v>83.32</v>
      </c>
      <c r="F23" s="56"/>
      <c r="G23" s="56"/>
      <c r="H23" s="4"/>
      <c r="I23" s="4"/>
      <c r="J23" s="55"/>
      <c r="K23" s="55"/>
      <c r="L23" s="2"/>
      <c r="M23" s="2"/>
      <c r="N23" s="55">
        <v>2</v>
      </c>
      <c r="O23" s="55">
        <v>181.9</v>
      </c>
      <c r="P23" s="2"/>
      <c r="Q23" s="2"/>
      <c r="R23" s="55"/>
      <c r="S23" s="55"/>
      <c r="T23" s="2"/>
      <c r="U23" s="2"/>
      <c r="V23" s="55">
        <v>1</v>
      </c>
      <c r="W23" s="55">
        <v>114.42</v>
      </c>
      <c r="X23" s="2"/>
      <c r="Y23" s="2"/>
      <c r="Z23" s="22">
        <f t="shared" si="2"/>
        <v>4</v>
      </c>
      <c r="AA23" s="22">
        <f t="shared" si="2"/>
        <v>379.64000000000004</v>
      </c>
    </row>
    <row r="24" spans="1:29" x14ac:dyDescent="0.25">
      <c r="A24" s="19" t="s">
        <v>80</v>
      </c>
      <c r="B24" s="96">
        <f t="shared" ref="B24:AA24" si="3">SUM(B18:B23)</f>
        <v>7</v>
      </c>
      <c r="C24" s="97">
        <f t="shared" si="3"/>
        <v>2413.4</v>
      </c>
      <c r="D24" s="20">
        <f t="shared" si="3"/>
        <v>4</v>
      </c>
      <c r="E24" s="32">
        <f t="shared" si="3"/>
        <v>1009.02</v>
      </c>
      <c r="F24" s="96">
        <f t="shared" si="3"/>
        <v>2</v>
      </c>
      <c r="G24" s="97">
        <f t="shared" si="3"/>
        <v>799.3</v>
      </c>
      <c r="H24" s="20">
        <f t="shared" si="3"/>
        <v>6</v>
      </c>
      <c r="I24" s="32">
        <f t="shared" si="3"/>
        <v>1221.67</v>
      </c>
      <c r="J24" s="101">
        <f t="shared" si="3"/>
        <v>4</v>
      </c>
      <c r="K24" s="102">
        <f t="shared" si="3"/>
        <v>1474.35</v>
      </c>
      <c r="L24" s="103">
        <f t="shared" si="3"/>
        <v>6</v>
      </c>
      <c r="M24" s="104">
        <f t="shared" si="3"/>
        <v>1831.4</v>
      </c>
      <c r="N24" s="101">
        <f t="shared" si="3"/>
        <v>7</v>
      </c>
      <c r="O24" s="102">
        <f t="shared" si="3"/>
        <v>1631.8500000000001</v>
      </c>
      <c r="P24" s="103">
        <f t="shared" si="3"/>
        <v>11</v>
      </c>
      <c r="Q24" s="104">
        <f t="shared" si="3"/>
        <v>2359.73</v>
      </c>
      <c r="R24" s="101">
        <f t="shared" si="3"/>
        <v>3</v>
      </c>
      <c r="S24" s="102">
        <f t="shared" si="3"/>
        <v>1683.05</v>
      </c>
      <c r="T24" s="103">
        <f t="shared" si="3"/>
        <v>5</v>
      </c>
      <c r="U24" s="104">
        <f t="shared" si="3"/>
        <v>1750.35</v>
      </c>
      <c r="V24" s="101">
        <f t="shared" si="3"/>
        <v>4</v>
      </c>
      <c r="W24" s="102">
        <f t="shared" si="3"/>
        <v>1051.0700000000002</v>
      </c>
      <c r="X24" s="103">
        <f t="shared" si="3"/>
        <v>5</v>
      </c>
      <c r="Y24" s="104">
        <f t="shared" si="3"/>
        <v>1518.46</v>
      </c>
      <c r="Z24" s="98">
        <f t="shared" si="3"/>
        <v>64</v>
      </c>
      <c r="AA24" s="76">
        <f t="shared" si="3"/>
        <v>18743.650000000001</v>
      </c>
    </row>
    <row r="25" spans="1:29" s="16" customFormat="1" x14ac:dyDescent="0.25">
      <c r="A25" s="19"/>
      <c r="B25" s="96"/>
      <c r="C25" s="96"/>
      <c r="D25" s="20"/>
      <c r="E25" s="20"/>
      <c r="F25" s="96"/>
      <c r="G25" s="96"/>
      <c r="H25" s="20"/>
      <c r="I25" s="20"/>
      <c r="J25" s="96"/>
      <c r="K25" s="96"/>
      <c r="L25" s="20"/>
      <c r="M25" s="20"/>
      <c r="N25" s="96"/>
      <c r="O25" s="96"/>
      <c r="P25" s="20"/>
      <c r="Q25" s="20"/>
      <c r="R25" s="96"/>
      <c r="S25" s="96"/>
      <c r="T25" s="20"/>
      <c r="U25" s="20"/>
      <c r="V25" s="96"/>
      <c r="W25" s="96"/>
      <c r="X25" s="20"/>
      <c r="Y25" s="20"/>
      <c r="Z25" s="26"/>
      <c r="AA25" s="26"/>
    </row>
    <row r="26" spans="1:29" ht="13.8" thickBot="1" x14ac:dyDescent="0.3">
      <c r="A26" s="71" t="s">
        <v>81</v>
      </c>
      <c r="B26" s="89">
        <f t="shared" ref="B26:AA26" si="4">B15+B24</f>
        <v>241</v>
      </c>
      <c r="C26" s="90">
        <f t="shared" si="4"/>
        <v>6431.2900000000009</v>
      </c>
      <c r="D26" s="30">
        <f t="shared" si="4"/>
        <v>220</v>
      </c>
      <c r="E26" s="46">
        <f t="shared" si="4"/>
        <v>4640.28</v>
      </c>
      <c r="F26" s="89">
        <f t="shared" si="4"/>
        <v>269</v>
      </c>
      <c r="G26" s="90">
        <f t="shared" si="4"/>
        <v>6710.62</v>
      </c>
      <c r="H26" s="30">
        <f t="shared" si="4"/>
        <v>287</v>
      </c>
      <c r="I26" s="46">
        <f t="shared" si="4"/>
        <v>6854.9</v>
      </c>
      <c r="J26" s="89">
        <f t="shared" si="4"/>
        <v>220</v>
      </c>
      <c r="K26" s="90">
        <f t="shared" si="4"/>
        <v>5318.4400000000005</v>
      </c>
      <c r="L26" s="30">
        <f t="shared" si="4"/>
        <v>145</v>
      </c>
      <c r="M26" s="46">
        <f t="shared" si="4"/>
        <v>3885.1</v>
      </c>
      <c r="N26" s="89">
        <f t="shared" si="4"/>
        <v>131</v>
      </c>
      <c r="O26" s="90">
        <f t="shared" si="4"/>
        <v>4381.6000000000004</v>
      </c>
      <c r="P26" s="30">
        <f t="shared" si="4"/>
        <v>205</v>
      </c>
      <c r="Q26" s="46">
        <f t="shared" si="4"/>
        <v>6018.15</v>
      </c>
      <c r="R26" s="89">
        <f t="shared" si="4"/>
        <v>153</v>
      </c>
      <c r="S26" s="90">
        <f t="shared" si="4"/>
        <v>4622.1000000000004</v>
      </c>
      <c r="T26" s="30">
        <f t="shared" si="4"/>
        <v>194</v>
      </c>
      <c r="U26" s="46">
        <f t="shared" si="4"/>
        <v>5133.0499999999993</v>
      </c>
      <c r="V26" s="89">
        <f t="shared" si="4"/>
        <v>161</v>
      </c>
      <c r="W26" s="90">
        <f t="shared" si="4"/>
        <v>4058.85</v>
      </c>
      <c r="X26" s="30">
        <f t="shared" si="4"/>
        <v>170</v>
      </c>
      <c r="Y26" s="46">
        <f t="shared" si="4"/>
        <v>4618.0600000000004</v>
      </c>
      <c r="Z26" s="24">
        <f t="shared" si="4"/>
        <v>2396</v>
      </c>
      <c r="AA26" s="25">
        <f t="shared" si="4"/>
        <v>62672.44</v>
      </c>
    </row>
    <row r="27" spans="1:29" ht="13.8" thickTop="1" x14ac:dyDescent="0.25">
      <c r="A27" s="19"/>
      <c r="B27" s="87"/>
      <c r="C27" s="87"/>
      <c r="D27" s="28"/>
      <c r="E27" s="28"/>
      <c r="F27" s="87"/>
      <c r="G27" s="87"/>
      <c r="H27" s="28"/>
      <c r="I27" s="28"/>
      <c r="J27" s="87"/>
      <c r="K27" s="87"/>
      <c r="L27" s="28"/>
      <c r="M27" s="28"/>
      <c r="N27" s="87"/>
      <c r="O27" s="87"/>
      <c r="P27" s="28"/>
      <c r="Q27" s="28"/>
      <c r="R27" s="87"/>
      <c r="S27" s="87"/>
      <c r="T27" s="28"/>
      <c r="U27" s="28"/>
      <c r="V27" s="87"/>
      <c r="W27" s="87"/>
      <c r="X27" s="28"/>
      <c r="Y27" s="28"/>
      <c r="Z27" s="49"/>
      <c r="AA27" s="50"/>
    </row>
    <row r="28" spans="1:29" ht="13.5" customHeight="1" x14ac:dyDescent="0.25">
      <c r="A28" s="19" t="s">
        <v>53</v>
      </c>
      <c r="B28" s="87"/>
      <c r="C28" s="88">
        <v>82303.600000000006</v>
      </c>
      <c r="D28" s="28"/>
      <c r="E28" s="93">
        <v>82796.88</v>
      </c>
      <c r="F28" s="87"/>
      <c r="G28" s="88">
        <v>116505.34</v>
      </c>
      <c r="H28" s="28"/>
      <c r="I28" s="93">
        <v>113564.08</v>
      </c>
      <c r="J28" s="87"/>
      <c r="K28" s="88">
        <v>95891.08</v>
      </c>
      <c r="L28" s="28"/>
      <c r="M28" s="93">
        <v>72692.5</v>
      </c>
      <c r="N28" s="87"/>
      <c r="O28" s="88">
        <v>62619.31</v>
      </c>
      <c r="P28" s="28"/>
      <c r="Q28" s="93">
        <v>87073.64</v>
      </c>
      <c r="R28" s="87"/>
      <c r="S28" s="88">
        <v>65184.06</v>
      </c>
      <c r="T28" s="28"/>
      <c r="U28" s="93">
        <v>77575.899999999994</v>
      </c>
      <c r="V28" s="87"/>
      <c r="W28" s="88">
        <v>72298.47</v>
      </c>
      <c r="X28" s="28"/>
      <c r="Y28" s="93">
        <v>94700.24</v>
      </c>
      <c r="Z28" s="42"/>
      <c r="AA28" s="27">
        <f>C28+E28+G28+I28+K28+M28+O28+Q28+S28+U28+W28+Y28</f>
        <v>1023205.1</v>
      </c>
      <c r="AC28" s="44"/>
    </row>
    <row r="29" spans="1:29" s="6" customFormat="1" ht="12.75" customHeight="1" x14ac:dyDescent="0.25">
      <c r="A29" s="33" t="s">
        <v>54</v>
      </c>
      <c r="B29" s="96"/>
      <c r="C29" s="105">
        <f>C26/C28</f>
        <v>7.8141053368260938E-2</v>
      </c>
      <c r="D29" s="20"/>
      <c r="E29" s="106">
        <f>E26/E28</f>
        <v>5.6044140793711061E-2</v>
      </c>
      <c r="F29" s="96"/>
      <c r="G29" s="105">
        <f>G26/G28</f>
        <v>5.7599248240466916E-2</v>
      </c>
      <c r="H29" s="20"/>
      <c r="I29" s="106">
        <f>I26/I28</f>
        <v>6.0361515718702602E-2</v>
      </c>
      <c r="J29" s="96"/>
      <c r="K29" s="105">
        <f>K26/K28</f>
        <v>5.5463344452893852E-2</v>
      </c>
      <c r="L29" s="20"/>
      <c r="M29" s="106">
        <f>M26/M28</f>
        <v>5.3445678715135676E-2</v>
      </c>
      <c r="N29" s="96"/>
      <c r="O29" s="105">
        <f>O26/O28</f>
        <v>6.997202620086361E-2</v>
      </c>
      <c r="P29" s="20"/>
      <c r="Q29" s="106">
        <f>Q26/Q28</f>
        <v>6.9115635914612047E-2</v>
      </c>
      <c r="R29" s="96"/>
      <c r="S29" s="105">
        <f>S26/S28</f>
        <v>7.090843988545667E-2</v>
      </c>
      <c r="T29" s="20"/>
      <c r="U29" s="106">
        <f>U26/U28</f>
        <v>6.616810117575174E-2</v>
      </c>
      <c r="V29" s="96"/>
      <c r="W29" s="105">
        <f>W26/W28</f>
        <v>5.6140192178340702E-2</v>
      </c>
      <c r="X29" s="20"/>
      <c r="Y29" s="106">
        <f>Y26/Y28</f>
        <v>4.8765029528964235E-2</v>
      </c>
      <c r="Z29" s="26"/>
      <c r="AA29" s="107">
        <f>AA26/AA28</f>
        <v>6.1251102051778285E-2</v>
      </c>
    </row>
    <row r="30" spans="1:29" s="18" customFormat="1" ht="13.5" customHeight="1" x14ac:dyDescent="0.25">
      <c r="B30" s="57"/>
      <c r="C30" s="108"/>
      <c r="D30" s="3"/>
      <c r="E30" s="109"/>
      <c r="F30" s="57"/>
      <c r="G30" s="108"/>
      <c r="H30" s="3"/>
      <c r="I30" s="109"/>
      <c r="J30" s="57"/>
      <c r="K30" s="108"/>
      <c r="L30" s="3"/>
      <c r="M30" s="109"/>
      <c r="N30" s="57"/>
      <c r="O30" s="108"/>
      <c r="P30" s="3"/>
      <c r="Q30" s="109"/>
      <c r="R30" s="57"/>
      <c r="S30" s="108"/>
      <c r="T30" s="3"/>
      <c r="U30" s="109"/>
      <c r="V30" s="57"/>
      <c r="W30" s="108"/>
      <c r="X30" s="3"/>
      <c r="Y30" s="109"/>
      <c r="Z30" s="22"/>
      <c r="AA30" s="110"/>
    </row>
    <row r="31" spans="1:29" x14ac:dyDescent="0.25">
      <c r="A31" s="19" t="s">
        <v>51</v>
      </c>
      <c r="B31" s="55"/>
      <c r="C31" s="55"/>
      <c r="D31" s="2"/>
      <c r="E31" s="2"/>
      <c r="F31" s="55"/>
      <c r="G31" s="55"/>
      <c r="H31" s="2"/>
      <c r="I31" s="2"/>
      <c r="J31" s="55"/>
      <c r="K31" s="55"/>
      <c r="L31" s="2"/>
      <c r="M31" s="2"/>
      <c r="N31" s="55"/>
      <c r="O31" s="55"/>
      <c r="P31" s="2"/>
      <c r="Q31" s="2"/>
      <c r="R31" s="55"/>
      <c r="S31" s="55"/>
      <c r="T31" s="2"/>
      <c r="U31" s="2"/>
      <c r="V31" s="55"/>
      <c r="W31" s="55"/>
      <c r="X31" s="2"/>
      <c r="Y31" s="2"/>
      <c r="Z31" s="21"/>
      <c r="AA31" s="21"/>
    </row>
    <row r="32" spans="1:29" s="16" customFormat="1" x14ac:dyDescent="0.25">
      <c r="A32" s="33" t="s">
        <v>82</v>
      </c>
      <c r="B32" s="57">
        <v>32</v>
      </c>
      <c r="C32" s="57">
        <v>1025.99</v>
      </c>
      <c r="D32" s="3">
        <v>109</v>
      </c>
      <c r="E32" s="3">
        <v>6304.85</v>
      </c>
      <c r="F32" s="57">
        <v>69</v>
      </c>
      <c r="G32" s="57">
        <v>1963</v>
      </c>
      <c r="H32" s="3">
        <v>65</v>
      </c>
      <c r="I32" s="3">
        <v>3423.37</v>
      </c>
      <c r="J32" s="57">
        <v>70</v>
      </c>
      <c r="K32" s="57">
        <v>1871.74</v>
      </c>
      <c r="L32" s="3">
        <v>94</v>
      </c>
      <c r="M32" s="3">
        <v>2689.76</v>
      </c>
      <c r="N32" s="57">
        <v>43</v>
      </c>
      <c r="O32" s="58">
        <v>843.45</v>
      </c>
      <c r="P32" s="3">
        <v>27</v>
      </c>
      <c r="Q32" s="94">
        <v>850</v>
      </c>
      <c r="R32" s="57">
        <v>39</v>
      </c>
      <c r="S32" s="58">
        <v>1404.35</v>
      </c>
      <c r="T32" s="3">
        <v>45</v>
      </c>
      <c r="U32" s="94">
        <v>965.93</v>
      </c>
      <c r="V32" s="57">
        <v>47</v>
      </c>
      <c r="W32" s="58">
        <v>2743</v>
      </c>
      <c r="X32" s="3">
        <v>43</v>
      </c>
      <c r="Y32" s="94">
        <v>2679.65</v>
      </c>
      <c r="Z32" s="22">
        <f>B32+D32+F32+H32+J32+L32+N32+P32+R32+T32+V32+X32</f>
        <v>683</v>
      </c>
      <c r="AA32" s="45">
        <f>C32+E32+G32+I32+K32+M32+O32+Q32+S32+U32+W32+Y32</f>
        <v>26765.09</v>
      </c>
    </row>
    <row r="33" spans="1:31" x14ac:dyDescent="0.25">
      <c r="A33" s="33" t="s">
        <v>83</v>
      </c>
      <c r="B33" s="57">
        <v>62</v>
      </c>
      <c r="C33" s="57">
        <v>4765.09</v>
      </c>
      <c r="D33" s="3">
        <v>57</v>
      </c>
      <c r="E33" s="3">
        <v>3533.64</v>
      </c>
      <c r="F33" s="57">
        <v>57</v>
      </c>
      <c r="G33" s="57">
        <v>1402.82</v>
      </c>
      <c r="H33" s="3">
        <v>56</v>
      </c>
      <c r="I33" s="3">
        <v>685.09</v>
      </c>
      <c r="J33" s="57">
        <v>71</v>
      </c>
      <c r="K33" s="57">
        <v>1318.13</v>
      </c>
      <c r="L33" s="3">
        <v>44</v>
      </c>
      <c r="M33" s="3">
        <v>747.21</v>
      </c>
      <c r="N33" s="57">
        <v>96</v>
      </c>
      <c r="O33" s="58">
        <v>954.03</v>
      </c>
      <c r="P33" s="3">
        <v>25</v>
      </c>
      <c r="Q33" s="94">
        <v>46.9</v>
      </c>
      <c r="R33" s="57">
        <v>38</v>
      </c>
      <c r="S33" s="58">
        <v>444.9</v>
      </c>
      <c r="T33" s="3">
        <v>17</v>
      </c>
      <c r="U33" s="94">
        <v>338.79</v>
      </c>
      <c r="V33" s="57">
        <v>26</v>
      </c>
      <c r="W33" s="58">
        <v>699.73</v>
      </c>
      <c r="X33" s="3">
        <v>85</v>
      </c>
      <c r="Y33" s="94">
        <v>4741.33</v>
      </c>
      <c r="Z33" s="22">
        <f>B33+D33+F33+H33+J33+L33+N33+P33+R33+T33+V33+X33</f>
        <v>634</v>
      </c>
      <c r="AA33" s="45">
        <f>C33+E33+G33+I33+K33+M33+O33+Q33+S33+U33+W33+Y33</f>
        <v>19677.66</v>
      </c>
    </row>
    <row r="34" spans="1:31" s="14" customFormat="1" x14ac:dyDescent="0.25">
      <c r="A34" s="31" t="s">
        <v>84</v>
      </c>
      <c r="B34" s="101">
        <f t="shared" ref="B34:M34" si="5">B32+B33</f>
        <v>94</v>
      </c>
      <c r="C34" s="102">
        <f t="shared" si="5"/>
        <v>5791.08</v>
      </c>
      <c r="D34" s="103">
        <f t="shared" si="5"/>
        <v>166</v>
      </c>
      <c r="E34" s="104">
        <f t="shared" si="5"/>
        <v>9838.49</v>
      </c>
      <c r="F34" s="101">
        <f t="shared" si="5"/>
        <v>126</v>
      </c>
      <c r="G34" s="102">
        <f t="shared" si="5"/>
        <v>3365.8199999999997</v>
      </c>
      <c r="H34" s="103">
        <f t="shared" si="5"/>
        <v>121</v>
      </c>
      <c r="I34" s="104">
        <f t="shared" si="5"/>
        <v>4108.46</v>
      </c>
      <c r="J34" s="101">
        <f t="shared" si="5"/>
        <v>141</v>
      </c>
      <c r="K34" s="102">
        <f t="shared" si="5"/>
        <v>3189.87</v>
      </c>
      <c r="L34" s="103">
        <f t="shared" si="5"/>
        <v>138</v>
      </c>
      <c r="M34" s="104">
        <f t="shared" si="5"/>
        <v>3436.9700000000003</v>
      </c>
      <c r="N34" s="101">
        <f t="shared" ref="N34:AA34" si="6">SUM(N32:N33)</f>
        <v>139</v>
      </c>
      <c r="O34" s="102">
        <f t="shared" si="6"/>
        <v>1797.48</v>
      </c>
      <c r="P34" s="103">
        <f t="shared" si="6"/>
        <v>52</v>
      </c>
      <c r="Q34" s="104">
        <f t="shared" si="6"/>
        <v>896.9</v>
      </c>
      <c r="R34" s="101">
        <f t="shared" si="6"/>
        <v>77</v>
      </c>
      <c r="S34" s="102">
        <f t="shared" si="6"/>
        <v>1849.25</v>
      </c>
      <c r="T34" s="103">
        <f t="shared" si="6"/>
        <v>62</v>
      </c>
      <c r="U34" s="104">
        <f t="shared" si="6"/>
        <v>1304.72</v>
      </c>
      <c r="V34" s="101">
        <f t="shared" si="6"/>
        <v>73</v>
      </c>
      <c r="W34" s="102">
        <f t="shared" si="6"/>
        <v>3442.73</v>
      </c>
      <c r="X34" s="103">
        <f t="shared" si="6"/>
        <v>128</v>
      </c>
      <c r="Y34" s="104">
        <f t="shared" si="6"/>
        <v>7420.98</v>
      </c>
      <c r="Z34" s="98">
        <f t="shared" si="6"/>
        <v>1317</v>
      </c>
      <c r="AA34" s="76">
        <f t="shared" si="6"/>
        <v>46442.75</v>
      </c>
    </row>
    <row r="35" spans="1:31" s="1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1" s="14" customFormat="1" ht="26.4" x14ac:dyDescent="0.25">
      <c r="A36" s="132" t="s">
        <v>85</v>
      </c>
      <c r="B36" s="26"/>
      <c r="C36" s="27">
        <f>C15+C24+C34-C8</f>
        <v>7527.3700000000008</v>
      </c>
      <c r="D36" s="26"/>
      <c r="E36" s="27">
        <f>E15+E24+E34-E8</f>
        <v>11475.09</v>
      </c>
      <c r="F36" s="26"/>
      <c r="G36" s="27">
        <f>G15+G24+G34-G8</f>
        <v>6131.0399999999991</v>
      </c>
      <c r="H36" s="26"/>
      <c r="I36" s="27">
        <f>I15+I24+I34-I8</f>
        <v>7191.6500000000005</v>
      </c>
      <c r="J36" s="26"/>
      <c r="K36" s="27">
        <f>K15+K24+K34-K8</f>
        <v>5510.7300000000014</v>
      </c>
      <c r="L36" s="26"/>
      <c r="M36" s="27">
        <f>M15+M24+M34-M8</f>
        <v>3574.8799999999997</v>
      </c>
      <c r="N36" s="26"/>
      <c r="O36" s="27">
        <f>O15+O24+O34-O8</f>
        <v>3230.2599999999998</v>
      </c>
      <c r="P36" s="26"/>
      <c r="Q36" s="27">
        <f>Q15+Q24+Q34-Q8</f>
        <v>2969.7899999999991</v>
      </c>
      <c r="R36" s="26"/>
      <c r="S36" s="27">
        <f>S15+S24+S34-S8</f>
        <v>3676.9100000000003</v>
      </c>
      <c r="T36" s="26"/>
      <c r="U36" s="27">
        <f>U15+U24+U34-U8</f>
        <v>3512.1299999999997</v>
      </c>
      <c r="V36" s="26"/>
      <c r="W36" s="27">
        <f>W15+W24+W34-W8</f>
        <v>4831.92</v>
      </c>
      <c r="X36" s="26"/>
      <c r="Y36" s="27">
        <f>Y15+Y24+Y34-Y8</f>
        <v>9355.0400000000009</v>
      </c>
      <c r="Z36" s="26"/>
      <c r="AA36" s="27">
        <f>AA15+AA24+AA34-AA8</f>
        <v>68986.81</v>
      </c>
      <c r="AE36" s="29"/>
    </row>
    <row r="37" spans="1:31" s="16" customFormat="1" x14ac:dyDescent="0.25">
      <c r="A37" s="75"/>
      <c r="B37" s="18"/>
      <c r="C37" s="18"/>
      <c r="D37" s="18"/>
      <c r="E37" s="18"/>
      <c r="F37" s="18"/>
      <c r="G37" s="18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3"/>
    </row>
    <row r="38" spans="1:31" ht="23.4" x14ac:dyDescent="0.25">
      <c r="A38" s="72" t="s">
        <v>86</v>
      </c>
    </row>
    <row r="39" spans="1:31" ht="24" x14ac:dyDescent="0.25">
      <c r="A39" s="73" t="s">
        <v>87</v>
      </c>
    </row>
  </sheetData>
  <mergeCells count="13">
    <mergeCell ref="L2:M2"/>
    <mergeCell ref="N2:O2"/>
    <mergeCell ref="P2:Q2"/>
    <mergeCell ref="B2:C2"/>
    <mergeCell ref="D2:E2"/>
    <mergeCell ref="F2:G2"/>
    <mergeCell ref="H2:I2"/>
    <mergeCell ref="J2:K2"/>
    <mergeCell ref="Z2:AA2"/>
    <mergeCell ref="R2:S2"/>
    <mergeCell ref="T2:U2"/>
    <mergeCell ref="V2:W2"/>
    <mergeCell ref="X2:Y2"/>
  </mergeCells>
  <phoneticPr fontId="4" type="noConversion"/>
  <pageMargins left="0.18" right="0.2" top="0.51" bottom="0.86" header="0.5" footer="0.5"/>
  <pageSetup scale="98" orientation="landscape" r:id="rId1"/>
  <headerFooter alignWithMargins="0">
    <oddFooter>&amp;L&amp;8&amp;Z&amp;F&amp;R&amp;8Prepared by Danielle Meier
&amp;D</oddFooter>
  </headerFooter>
  <ignoredErrors>
    <ignoredError sqref="C29:AA29" evalErro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E39"/>
  <sheetViews>
    <sheetView zoomScaleNormal="100" workbookViewId="0">
      <pane xSplit="1" topLeftCell="B1" activePane="topRight" state="frozen"/>
      <selection pane="topRight"/>
    </sheetView>
  </sheetViews>
  <sheetFormatPr defaultRowHeight="13.2" x14ac:dyDescent="0.25"/>
  <cols>
    <col min="1" max="1" width="49.44140625" customWidth="1"/>
    <col min="2" max="2" width="6" style="1" customWidth="1"/>
    <col min="3" max="3" width="9.5546875" style="1" customWidth="1"/>
    <col min="4" max="4" width="6" style="1" customWidth="1"/>
    <col min="5" max="5" width="10" style="1" customWidth="1"/>
    <col min="6" max="6" width="6.109375" style="1" customWidth="1"/>
    <col min="7" max="7" width="10.109375" style="1" customWidth="1"/>
    <col min="8" max="8" width="6.6640625" style="1" customWidth="1"/>
    <col min="9" max="9" width="9.33203125" style="1" customWidth="1"/>
    <col min="10" max="10" width="6.33203125" style="1" customWidth="1"/>
    <col min="11" max="11" width="9.33203125" style="1" customWidth="1"/>
    <col min="12" max="12" width="6.44140625" style="1" customWidth="1"/>
    <col min="13" max="13" width="9.109375" style="1" customWidth="1"/>
    <col min="14" max="14" width="6.33203125" style="1" customWidth="1"/>
    <col min="15" max="15" width="9.109375" style="1" customWidth="1"/>
    <col min="16" max="16" width="6.33203125" style="1" customWidth="1"/>
    <col min="17" max="17" width="9.109375" style="1" customWidth="1"/>
    <col min="18" max="18" width="6.33203125" style="1" customWidth="1"/>
    <col min="19" max="19" width="9.10937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9.109375" style="1" customWidth="1"/>
    <col min="24" max="24" width="7" style="1" customWidth="1"/>
    <col min="25" max="25" width="9.109375" style="1" customWidth="1"/>
    <col min="26" max="26" width="6.88671875" style="2" customWidth="1"/>
    <col min="27" max="27" width="11.6640625" style="2" customWidth="1"/>
    <col min="28" max="194" width="8.88671875" customWidth="1"/>
  </cols>
  <sheetData>
    <row r="1" spans="1:27" x14ac:dyDescent="0.25">
      <c r="A1" t="s">
        <v>66</v>
      </c>
    </row>
    <row r="2" spans="1:27" s="16" customFormat="1" x14ac:dyDescent="0.25">
      <c r="A2" t="s">
        <v>28</v>
      </c>
      <c r="B2" s="144" t="s">
        <v>0</v>
      </c>
      <c r="C2" s="144"/>
      <c r="D2" s="143" t="s">
        <v>1</v>
      </c>
      <c r="E2" s="143"/>
      <c r="F2" s="144" t="s">
        <v>2</v>
      </c>
      <c r="G2" s="144"/>
      <c r="H2" s="143" t="s">
        <v>3</v>
      </c>
      <c r="I2" s="143"/>
      <c r="J2" s="144" t="s">
        <v>4</v>
      </c>
      <c r="K2" s="144"/>
      <c r="L2" s="143" t="s">
        <v>5</v>
      </c>
      <c r="M2" s="143"/>
      <c r="N2" s="144" t="s">
        <v>6</v>
      </c>
      <c r="O2" s="144"/>
      <c r="P2" s="143" t="s">
        <v>7</v>
      </c>
      <c r="Q2" s="143"/>
      <c r="R2" s="144" t="s">
        <v>8</v>
      </c>
      <c r="S2" s="144"/>
      <c r="T2" s="143" t="s">
        <v>9</v>
      </c>
      <c r="U2" s="143"/>
      <c r="V2" s="144" t="s">
        <v>10</v>
      </c>
      <c r="W2" s="144"/>
      <c r="X2" s="143" t="s">
        <v>11</v>
      </c>
      <c r="Y2" s="143"/>
      <c r="Z2" s="145" t="s">
        <v>12</v>
      </c>
      <c r="AA2" s="145"/>
    </row>
    <row r="3" spans="1:27" s="16" customFormat="1" x14ac:dyDescent="0.25">
      <c r="B3" s="85" t="s">
        <v>13</v>
      </c>
      <c r="C3" s="85" t="s">
        <v>14</v>
      </c>
      <c r="D3" s="91" t="s">
        <v>13</v>
      </c>
      <c r="E3" s="91" t="s">
        <v>14</v>
      </c>
      <c r="F3" s="85" t="s">
        <v>13</v>
      </c>
      <c r="G3" s="85" t="s">
        <v>14</v>
      </c>
      <c r="H3" s="91" t="s">
        <v>13</v>
      </c>
      <c r="I3" s="91" t="s">
        <v>14</v>
      </c>
      <c r="J3" s="85" t="s">
        <v>13</v>
      </c>
      <c r="K3" s="85" t="s">
        <v>14</v>
      </c>
      <c r="L3" s="91" t="s">
        <v>13</v>
      </c>
      <c r="M3" s="91" t="s">
        <v>14</v>
      </c>
      <c r="N3" s="85" t="s">
        <v>13</v>
      </c>
      <c r="O3" s="85" t="s">
        <v>14</v>
      </c>
      <c r="P3" s="91" t="s">
        <v>13</v>
      </c>
      <c r="Q3" s="91" t="s">
        <v>14</v>
      </c>
      <c r="R3" s="85" t="s">
        <v>13</v>
      </c>
      <c r="S3" s="85" t="s">
        <v>14</v>
      </c>
      <c r="T3" s="91" t="s">
        <v>13</v>
      </c>
      <c r="U3" s="91" t="s">
        <v>14</v>
      </c>
      <c r="V3" s="85" t="s">
        <v>13</v>
      </c>
      <c r="W3" s="85" t="s">
        <v>14</v>
      </c>
      <c r="X3" s="91" t="s">
        <v>13</v>
      </c>
      <c r="Y3" s="91" t="s">
        <v>14</v>
      </c>
      <c r="Z3" s="67" t="s">
        <v>13</v>
      </c>
      <c r="AA3" s="67" t="s">
        <v>14</v>
      </c>
    </row>
    <row r="4" spans="1:27" x14ac:dyDescent="0.25">
      <c r="A4" s="12" t="s">
        <v>89</v>
      </c>
      <c r="B4" s="55"/>
      <c r="C4" s="55"/>
      <c r="D4" s="2"/>
      <c r="E4" s="2"/>
      <c r="F4" s="55"/>
      <c r="G4" s="55"/>
      <c r="H4" s="2"/>
      <c r="I4" s="2"/>
      <c r="J4" s="55"/>
      <c r="K4" s="55"/>
      <c r="L4" s="2"/>
      <c r="M4" s="2"/>
      <c r="N4" s="55"/>
      <c r="O4" s="55"/>
      <c r="P4" s="2"/>
      <c r="Q4" s="2"/>
      <c r="R4" s="55"/>
      <c r="S4" s="55"/>
      <c r="T4" s="2"/>
      <c r="U4" s="2"/>
      <c r="V4" s="55"/>
      <c r="W4" s="55"/>
      <c r="X4" s="2"/>
      <c r="Y4" s="2"/>
      <c r="Z4" s="21"/>
      <c r="AA4" s="21"/>
    </row>
    <row r="5" spans="1:27" x14ac:dyDescent="0.25">
      <c r="A5" s="18" t="s">
        <v>92</v>
      </c>
      <c r="B5" s="56">
        <v>717</v>
      </c>
      <c r="C5" s="55"/>
      <c r="D5" s="4">
        <v>787</v>
      </c>
      <c r="E5" s="2"/>
      <c r="F5" s="56">
        <v>847</v>
      </c>
      <c r="G5" s="55"/>
      <c r="H5" s="4">
        <v>803</v>
      </c>
      <c r="I5" s="2"/>
      <c r="J5" s="56">
        <v>592</v>
      </c>
      <c r="K5" s="55"/>
      <c r="L5" s="4">
        <v>542</v>
      </c>
      <c r="M5" s="2"/>
      <c r="N5" s="56">
        <v>500</v>
      </c>
      <c r="O5" s="55"/>
      <c r="P5" s="4">
        <v>534</v>
      </c>
      <c r="Q5" s="2"/>
      <c r="R5" s="56">
        <v>664</v>
      </c>
      <c r="S5" s="55"/>
      <c r="T5" s="4">
        <v>763</v>
      </c>
      <c r="U5" s="2"/>
      <c r="V5" s="86">
        <v>673</v>
      </c>
      <c r="W5" s="55"/>
      <c r="X5" s="4">
        <v>585</v>
      </c>
      <c r="Y5" s="2"/>
      <c r="Z5" s="23">
        <f>B5+D5+F5+H5+J5+L5+N5+P5+R5+T5+V5+X5</f>
        <v>8007</v>
      </c>
      <c r="AA5" s="21"/>
    </row>
    <row r="6" spans="1:27" x14ac:dyDescent="0.25">
      <c r="A6" s="69" t="s">
        <v>67</v>
      </c>
      <c r="B6" s="55"/>
      <c r="C6" s="55">
        <v>7319.9</v>
      </c>
      <c r="D6" s="2"/>
      <c r="E6" s="2">
        <v>4601.3</v>
      </c>
      <c r="F6" s="55"/>
      <c r="G6" s="55">
        <v>4681.04</v>
      </c>
      <c r="H6" s="2"/>
      <c r="I6" s="2">
        <v>4516.6400000000003</v>
      </c>
      <c r="J6" s="55"/>
      <c r="K6" s="55">
        <v>2777.8</v>
      </c>
      <c r="L6" s="2"/>
      <c r="M6" s="2">
        <v>2565.92</v>
      </c>
      <c r="N6" s="55"/>
      <c r="O6" s="55">
        <v>2538.92</v>
      </c>
      <c r="P6" s="2"/>
      <c r="Q6" s="2">
        <v>3414.04</v>
      </c>
      <c r="R6" s="55"/>
      <c r="S6" s="55">
        <v>5634.12</v>
      </c>
      <c r="T6" s="2"/>
      <c r="U6" s="2">
        <v>4882.12</v>
      </c>
      <c r="V6" s="55"/>
      <c r="W6" s="55">
        <v>4081.2</v>
      </c>
      <c r="X6" s="2"/>
      <c r="Y6" s="2">
        <v>3592.26</v>
      </c>
      <c r="Z6" s="21"/>
      <c r="AA6" s="22">
        <f>C6+E6+G6+I6+K6+M6+O6+Q6+S6+U6+W6+Y6</f>
        <v>50605.26</v>
      </c>
    </row>
    <row r="7" spans="1:27" x14ac:dyDescent="0.25">
      <c r="A7" s="33" t="s">
        <v>68</v>
      </c>
      <c r="B7" s="55"/>
      <c r="C7" s="86">
        <v>717</v>
      </c>
      <c r="D7" s="2"/>
      <c r="E7" s="92">
        <v>787</v>
      </c>
      <c r="F7" s="55"/>
      <c r="G7" s="86">
        <v>847</v>
      </c>
      <c r="H7" s="2"/>
      <c r="I7" s="92">
        <v>803</v>
      </c>
      <c r="J7" s="55"/>
      <c r="K7" s="86">
        <v>592</v>
      </c>
      <c r="L7" s="2"/>
      <c r="M7" s="92">
        <v>542</v>
      </c>
      <c r="N7" s="55"/>
      <c r="O7" s="86">
        <v>500</v>
      </c>
      <c r="P7" s="2"/>
      <c r="Q7" s="92">
        <v>534</v>
      </c>
      <c r="R7" s="55"/>
      <c r="S7" s="86">
        <v>664</v>
      </c>
      <c r="T7" s="2"/>
      <c r="U7" s="92">
        <v>763</v>
      </c>
      <c r="V7" s="55"/>
      <c r="W7" s="86">
        <v>673</v>
      </c>
      <c r="X7" s="2"/>
      <c r="Y7" s="92">
        <v>585</v>
      </c>
      <c r="Z7" s="21"/>
      <c r="AA7" s="23">
        <f>C7+E7+G7+I7+K7+M7+O7+Q7+S7+U7+W7+Y7</f>
        <v>8007</v>
      </c>
    </row>
    <row r="8" spans="1:27" x14ac:dyDescent="0.25">
      <c r="A8" s="19" t="s">
        <v>30</v>
      </c>
      <c r="B8" s="57"/>
      <c r="C8" s="97">
        <f>SUM(C6:C7)</f>
        <v>8036.9</v>
      </c>
      <c r="D8" s="3"/>
      <c r="E8" s="32">
        <f>SUM(E6:E7)</f>
        <v>5388.3</v>
      </c>
      <c r="F8" s="57"/>
      <c r="G8" s="97">
        <f>SUM(G6:G7)</f>
        <v>5528.04</v>
      </c>
      <c r="H8" s="3"/>
      <c r="I8" s="32">
        <f>SUM(I6:I7)</f>
        <v>5319.64</v>
      </c>
      <c r="J8" s="57"/>
      <c r="K8" s="97">
        <f>SUM(K6:K7)</f>
        <v>3369.8</v>
      </c>
      <c r="L8" s="3"/>
      <c r="M8" s="32">
        <f>SUM(M6:M7)</f>
        <v>3107.92</v>
      </c>
      <c r="N8" s="57"/>
      <c r="O8" s="97">
        <f>SUM(O6:O7)</f>
        <v>3038.92</v>
      </c>
      <c r="P8" s="3"/>
      <c r="Q8" s="32">
        <f>SUM(Q6:Q7)</f>
        <v>3948.04</v>
      </c>
      <c r="R8" s="57"/>
      <c r="S8" s="97">
        <f>SUM(S6:S7)</f>
        <v>6298.12</v>
      </c>
      <c r="T8" s="3"/>
      <c r="U8" s="32">
        <f>SUM(U6:U7)</f>
        <v>5645.12</v>
      </c>
      <c r="V8" s="57"/>
      <c r="W8" s="97">
        <f>SUM(W6:W7)</f>
        <v>4754.2</v>
      </c>
      <c r="X8" s="3"/>
      <c r="Y8" s="32">
        <f>SUM(Y6:Y7)</f>
        <v>4177.26</v>
      </c>
      <c r="Z8" s="22"/>
      <c r="AA8" s="27">
        <f>SUM(AA6:AA7)</f>
        <v>58612.26</v>
      </c>
    </row>
    <row r="9" spans="1:27" s="16" customFormat="1" x14ac:dyDescent="0.25">
      <c r="B9" s="57"/>
      <c r="C9" s="57"/>
      <c r="D9" s="3"/>
      <c r="E9" s="3"/>
      <c r="F9" s="57"/>
      <c r="G9" s="57"/>
      <c r="H9" s="3"/>
      <c r="I9" s="3"/>
      <c r="J9" s="57"/>
      <c r="K9" s="57"/>
      <c r="L9" s="3"/>
      <c r="M9" s="3"/>
      <c r="N9" s="57"/>
      <c r="O9" s="57"/>
      <c r="P9" s="3"/>
      <c r="Q9" s="3"/>
      <c r="R9" s="57"/>
      <c r="S9" s="57"/>
      <c r="T9" s="3"/>
      <c r="U9" s="3"/>
      <c r="V9" s="57"/>
      <c r="W9" s="57"/>
      <c r="X9" s="3"/>
      <c r="Y9" s="3"/>
      <c r="Z9" s="22"/>
      <c r="AA9" s="22"/>
    </row>
    <row r="10" spans="1:27" x14ac:dyDescent="0.25">
      <c r="A10" s="19" t="s">
        <v>52</v>
      </c>
      <c r="B10" s="55"/>
      <c r="C10" s="55"/>
      <c r="D10" s="2"/>
      <c r="E10" s="2"/>
      <c r="F10" s="55"/>
      <c r="G10" s="55"/>
      <c r="H10" s="2"/>
      <c r="I10" s="2"/>
      <c r="J10" s="55"/>
      <c r="K10" s="55"/>
      <c r="L10" s="2"/>
      <c r="M10" s="2"/>
      <c r="N10" s="55"/>
      <c r="O10" s="55"/>
      <c r="P10" s="2"/>
      <c r="Q10" s="2"/>
      <c r="R10" s="55"/>
      <c r="S10" s="55"/>
      <c r="T10" s="2"/>
      <c r="U10" s="2"/>
      <c r="V10" s="55"/>
      <c r="W10" s="55"/>
      <c r="X10" s="2"/>
      <c r="Y10" s="2"/>
      <c r="Z10" s="21"/>
      <c r="AA10" s="21"/>
    </row>
    <row r="11" spans="1:27" x14ac:dyDescent="0.25">
      <c r="A11" s="17" t="s">
        <v>69</v>
      </c>
      <c r="B11" s="55">
        <v>424</v>
      </c>
      <c r="C11" s="55">
        <v>8806.57</v>
      </c>
      <c r="D11" s="2">
        <v>453</v>
      </c>
      <c r="E11" s="2">
        <v>9781.06</v>
      </c>
      <c r="F11" s="55">
        <v>505</v>
      </c>
      <c r="G11" s="55">
        <v>10285.61</v>
      </c>
      <c r="H11" s="2">
        <v>485</v>
      </c>
      <c r="I11" s="2">
        <v>9080.9699999999993</v>
      </c>
      <c r="J11" s="55">
        <v>385</v>
      </c>
      <c r="K11" s="55">
        <v>7753.68</v>
      </c>
      <c r="L11" s="2">
        <v>325</v>
      </c>
      <c r="M11" s="2">
        <v>5959.33</v>
      </c>
      <c r="N11" s="55">
        <v>315</v>
      </c>
      <c r="O11" s="55">
        <v>4758.0200000000004</v>
      </c>
      <c r="P11" s="2">
        <v>313</v>
      </c>
      <c r="Q11" s="2">
        <v>5559.27</v>
      </c>
      <c r="R11" s="55">
        <v>298</v>
      </c>
      <c r="S11" s="55">
        <v>16592.84</v>
      </c>
      <c r="T11" s="2">
        <v>474</v>
      </c>
      <c r="U11" s="2">
        <v>18134.48</v>
      </c>
      <c r="V11" s="55">
        <v>443</v>
      </c>
      <c r="W11" s="55">
        <v>18940.349999999999</v>
      </c>
      <c r="X11" s="2">
        <v>378</v>
      </c>
      <c r="Y11" s="2">
        <v>18560.36</v>
      </c>
      <c r="Z11" s="22">
        <f t="shared" ref="Z11:AA14" si="0">B11+D11+F11+H11+J11+L11+N11+P11+R11+T11+V11+X11</f>
        <v>4798</v>
      </c>
      <c r="AA11" s="22">
        <f t="shared" si="0"/>
        <v>134212.53999999998</v>
      </c>
    </row>
    <row r="12" spans="1:27" x14ac:dyDescent="0.25">
      <c r="A12" s="17" t="s">
        <v>70</v>
      </c>
      <c r="B12" s="55">
        <v>6</v>
      </c>
      <c r="C12" s="55">
        <v>153.41</v>
      </c>
      <c r="D12" s="2">
        <v>1</v>
      </c>
      <c r="E12" s="2">
        <v>14.65</v>
      </c>
      <c r="F12" s="55">
        <v>3</v>
      </c>
      <c r="G12" s="55">
        <v>76.44</v>
      </c>
      <c r="H12" s="2">
        <v>1</v>
      </c>
      <c r="I12" s="2">
        <v>31.3</v>
      </c>
      <c r="J12" s="55">
        <v>3</v>
      </c>
      <c r="K12" s="55">
        <v>69.73</v>
      </c>
      <c r="L12" s="2"/>
      <c r="M12" s="2"/>
      <c r="N12" s="55">
        <v>1</v>
      </c>
      <c r="O12" s="55">
        <v>8.11</v>
      </c>
      <c r="P12" s="2">
        <v>2</v>
      </c>
      <c r="Q12" s="2">
        <v>25.39</v>
      </c>
      <c r="R12" s="55">
        <v>2</v>
      </c>
      <c r="S12" s="55">
        <v>89.63</v>
      </c>
      <c r="T12" s="2"/>
      <c r="U12" s="2"/>
      <c r="V12" s="55">
        <v>6</v>
      </c>
      <c r="W12" s="55">
        <v>516.84</v>
      </c>
      <c r="X12" s="2">
        <v>4</v>
      </c>
      <c r="Y12" s="2">
        <v>161.72</v>
      </c>
      <c r="Z12" s="22">
        <f t="shared" si="0"/>
        <v>29</v>
      </c>
      <c r="AA12" s="22">
        <f t="shared" si="0"/>
        <v>1147.22</v>
      </c>
    </row>
    <row r="13" spans="1:27" x14ac:dyDescent="0.25">
      <c r="A13" s="33" t="s">
        <v>71</v>
      </c>
      <c r="B13" s="55">
        <v>39</v>
      </c>
      <c r="C13" s="55">
        <v>3978</v>
      </c>
      <c r="D13" s="2">
        <v>22</v>
      </c>
      <c r="E13" s="2">
        <v>2479</v>
      </c>
      <c r="F13" s="55">
        <v>29</v>
      </c>
      <c r="G13" s="55">
        <v>3618</v>
      </c>
      <c r="H13" s="2">
        <v>15</v>
      </c>
      <c r="I13" s="2">
        <v>1335</v>
      </c>
      <c r="J13" s="55">
        <v>24</v>
      </c>
      <c r="K13" s="55">
        <v>2944</v>
      </c>
      <c r="L13" s="2">
        <v>11</v>
      </c>
      <c r="M13" s="2">
        <v>777</v>
      </c>
      <c r="N13" s="55">
        <v>10</v>
      </c>
      <c r="O13" s="55">
        <v>1158</v>
      </c>
      <c r="P13" s="2">
        <v>11</v>
      </c>
      <c r="Q13" s="2">
        <v>1072</v>
      </c>
      <c r="R13" s="55">
        <v>17</v>
      </c>
      <c r="S13" s="55">
        <v>1173</v>
      </c>
      <c r="T13" s="2">
        <v>14</v>
      </c>
      <c r="U13" s="2">
        <v>1352</v>
      </c>
      <c r="V13" s="55">
        <v>30</v>
      </c>
      <c r="W13" s="55">
        <v>1742</v>
      </c>
      <c r="X13" s="2">
        <v>26</v>
      </c>
      <c r="Y13" s="2">
        <v>1944.2</v>
      </c>
      <c r="Z13" s="22">
        <f t="shared" si="0"/>
        <v>248</v>
      </c>
      <c r="AA13" s="22">
        <f t="shared" si="0"/>
        <v>23572.2</v>
      </c>
    </row>
    <row r="14" spans="1:27" s="16" customFormat="1" x14ac:dyDescent="0.25">
      <c r="A14" s="33" t="s">
        <v>72</v>
      </c>
      <c r="B14" s="56">
        <v>1</v>
      </c>
      <c r="C14" s="56">
        <v>47</v>
      </c>
      <c r="D14" s="4">
        <v>1</v>
      </c>
      <c r="E14" s="4">
        <v>57</v>
      </c>
      <c r="F14" s="56"/>
      <c r="G14" s="56"/>
      <c r="H14" s="4">
        <v>1</v>
      </c>
      <c r="I14" s="4">
        <v>0</v>
      </c>
      <c r="J14" s="56"/>
      <c r="K14" s="56"/>
      <c r="L14" s="4"/>
      <c r="M14" s="4"/>
      <c r="N14" s="56"/>
      <c r="O14" s="56"/>
      <c r="P14" s="4"/>
      <c r="Q14" s="4"/>
      <c r="R14" s="56"/>
      <c r="S14" s="56"/>
      <c r="T14" s="4"/>
      <c r="U14" s="4"/>
      <c r="V14" s="56"/>
      <c r="W14" s="56"/>
      <c r="X14" s="4"/>
      <c r="Y14" s="4"/>
      <c r="Z14" s="22">
        <f t="shared" si="0"/>
        <v>3</v>
      </c>
      <c r="AA14" s="22">
        <f t="shared" si="0"/>
        <v>104</v>
      </c>
    </row>
    <row r="15" spans="1:27" x14ac:dyDescent="0.25">
      <c r="A15" s="70" t="s">
        <v>73</v>
      </c>
      <c r="B15" s="96">
        <f t="shared" ref="B15:AA15" si="1">SUM(B11:B14)</f>
        <v>470</v>
      </c>
      <c r="C15" s="97">
        <f t="shared" si="1"/>
        <v>12984.98</v>
      </c>
      <c r="D15" s="20">
        <f t="shared" si="1"/>
        <v>477</v>
      </c>
      <c r="E15" s="32">
        <f t="shared" si="1"/>
        <v>12331.71</v>
      </c>
      <c r="F15" s="96">
        <f t="shared" si="1"/>
        <v>537</v>
      </c>
      <c r="G15" s="97">
        <f t="shared" si="1"/>
        <v>13980.050000000001</v>
      </c>
      <c r="H15" s="20">
        <f t="shared" si="1"/>
        <v>502</v>
      </c>
      <c r="I15" s="32">
        <f t="shared" si="1"/>
        <v>10447.269999999999</v>
      </c>
      <c r="J15" s="96">
        <f t="shared" si="1"/>
        <v>412</v>
      </c>
      <c r="K15" s="97">
        <f t="shared" si="1"/>
        <v>10767.41</v>
      </c>
      <c r="L15" s="20">
        <f t="shared" si="1"/>
        <v>336</v>
      </c>
      <c r="M15" s="32">
        <f t="shared" si="1"/>
        <v>6736.33</v>
      </c>
      <c r="N15" s="96">
        <f t="shared" si="1"/>
        <v>326</v>
      </c>
      <c r="O15" s="97">
        <f t="shared" si="1"/>
        <v>5924.13</v>
      </c>
      <c r="P15" s="20">
        <f t="shared" si="1"/>
        <v>326</v>
      </c>
      <c r="Q15" s="32">
        <f t="shared" si="1"/>
        <v>6656.6600000000008</v>
      </c>
      <c r="R15" s="96">
        <f t="shared" si="1"/>
        <v>317</v>
      </c>
      <c r="S15" s="97">
        <f t="shared" si="1"/>
        <v>17855.47</v>
      </c>
      <c r="T15" s="20">
        <f t="shared" si="1"/>
        <v>488</v>
      </c>
      <c r="U15" s="32">
        <f t="shared" si="1"/>
        <v>19486.48</v>
      </c>
      <c r="V15" s="96">
        <f t="shared" si="1"/>
        <v>479</v>
      </c>
      <c r="W15" s="97">
        <f t="shared" si="1"/>
        <v>21199.19</v>
      </c>
      <c r="X15" s="20">
        <f t="shared" si="1"/>
        <v>408</v>
      </c>
      <c r="Y15" s="32">
        <f t="shared" si="1"/>
        <v>20666.280000000002</v>
      </c>
      <c r="Z15" s="98">
        <f t="shared" si="1"/>
        <v>5078</v>
      </c>
      <c r="AA15" s="76">
        <f t="shared" si="1"/>
        <v>159035.96</v>
      </c>
    </row>
    <row r="16" spans="1:27" s="16" customFormat="1" x14ac:dyDescent="0.25">
      <c r="B16" s="57"/>
      <c r="C16" s="57"/>
      <c r="D16" s="3"/>
      <c r="E16" s="3"/>
      <c r="F16" s="57"/>
      <c r="G16" s="57"/>
      <c r="H16" s="3"/>
      <c r="I16" s="3"/>
      <c r="J16" s="57"/>
      <c r="K16" s="57"/>
      <c r="L16" s="3"/>
      <c r="M16" s="3"/>
      <c r="N16" s="57"/>
      <c r="O16" s="57"/>
      <c r="P16" s="3"/>
      <c r="Q16" s="3"/>
      <c r="R16" s="57"/>
      <c r="S16" s="57"/>
      <c r="T16" s="3"/>
      <c r="U16" s="3"/>
      <c r="V16" s="57"/>
      <c r="W16" s="57"/>
      <c r="X16" s="3"/>
      <c r="Y16" s="3"/>
      <c r="Z16" s="22"/>
      <c r="AA16" s="22"/>
    </row>
    <row r="17" spans="1:29" x14ac:dyDescent="0.25">
      <c r="A17" s="19" t="s">
        <v>74</v>
      </c>
      <c r="B17" s="55"/>
      <c r="C17" s="55"/>
      <c r="D17" s="2"/>
      <c r="E17" s="2"/>
      <c r="F17" s="55"/>
      <c r="G17" s="55"/>
      <c r="H17" s="2"/>
      <c r="I17" s="2"/>
      <c r="J17" s="55"/>
      <c r="K17" s="55"/>
      <c r="L17" s="2"/>
      <c r="M17" s="2"/>
      <c r="N17" s="55"/>
      <c r="O17" s="55"/>
      <c r="P17" s="2"/>
      <c r="Q17" s="2"/>
      <c r="R17" s="55"/>
      <c r="S17" s="55"/>
      <c r="T17" s="2"/>
      <c r="U17" s="2"/>
      <c r="V17" s="55"/>
      <c r="W17" s="55"/>
      <c r="X17" s="2"/>
      <c r="Y17" s="2"/>
      <c r="Z17" s="21"/>
      <c r="AA17" s="21"/>
    </row>
    <row r="18" spans="1:29" x14ac:dyDescent="0.25">
      <c r="A18" s="33" t="s">
        <v>75</v>
      </c>
      <c r="B18" s="57"/>
      <c r="C18" s="57"/>
      <c r="D18" s="3"/>
      <c r="E18" s="3"/>
      <c r="F18" s="57"/>
      <c r="G18" s="57"/>
      <c r="H18" s="3"/>
      <c r="I18" s="3"/>
      <c r="J18" s="57"/>
      <c r="K18" s="57"/>
      <c r="L18" s="3"/>
      <c r="M18" s="3"/>
      <c r="N18" s="57"/>
      <c r="O18" s="57"/>
      <c r="P18" s="3"/>
      <c r="Q18" s="3"/>
      <c r="R18" s="57"/>
      <c r="S18" s="57"/>
      <c r="T18" s="3"/>
      <c r="U18" s="3"/>
      <c r="V18" s="57"/>
      <c r="W18" s="57"/>
      <c r="X18" s="3"/>
      <c r="Y18" s="3"/>
      <c r="Z18" s="22">
        <f t="shared" ref="Z18:AA23" si="2">B18+D18+F18+H18+J18+L18+N18+P18+R18+T18+V18+X18</f>
        <v>0</v>
      </c>
      <c r="AA18" s="22">
        <f t="shared" si="2"/>
        <v>0</v>
      </c>
    </row>
    <row r="19" spans="1:29" x14ac:dyDescent="0.25">
      <c r="A19" s="33" t="s">
        <v>76</v>
      </c>
      <c r="B19" s="55"/>
      <c r="C19" s="55"/>
      <c r="D19" s="2">
        <v>1</v>
      </c>
      <c r="E19" s="2">
        <v>177.64</v>
      </c>
      <c r="F19" s="55"/>
      <c r="G19" s="55"/>
      <c r="H19" s="2"/>
      <c r="I19" s="2"/>
      <c r="J19" s="55"/>
      <c r="K19" s="55"/>
      <c r="L19" s="2">
        <v>1</v>
      </c>
      <c r="M19" s="2">
        <v>137.44999999999999</v>
      </c>
      <c r="N19" s="55">
        <v>1</v>
      </c>
      <c r="O19" s="55">
        <v>245.25</v>
      </c>
      <c r="P19" s="2">
        <v>1</v>
      </c>
      <c r="Q19" s="2">
        <v>167.19</v>
      </c>
      <c r="R19" s="55"/>
      <c r="S19" s="55"/>
      <c r="T19" s="2">
        <v>1</v>
      </c>
      <c r="U19" s="2">
        <v>679.14</v>
      </c>
      <c r="V19" s="55"/>
      <c r="W19" s="55"/>
      <c r="X19" s="2"/>
      <c r="Y19" s="2"/>
      <c r="Z19" s="22">
        <f t="shared" si="2"/>
        <v>5</v>
      </c>
      <c r="AA19" s="22">
        <f t="shared" si="2"/>
        <v>1406.67</v>
      </c>
    </row>
    <row r="20" spans="1:29" x14ac:dyDescent="0.25">
      <c r="A20" s="33" t="s">
        <v>77</v>
      </c>
      <c r="B20" s="55"/>
      <c r="C20" s="55"/>
      <c r="D20" s="2"/>
      <c r="E20" s="2"/>
      <c r="F20" s="55"/>
      <c r="G20" s="55"/>
      <c r="H20" s="2"/>
      <c r="I20" s="2"/>
      <c r="J20" s="55"/>
      <c r="K20" s="55"/>
      <c r="L20" s="2"/>
      <c r="M20" s="2"/>
      <c r="N20" s="55"/>
      <c r="O20" s="55"/>
      <c r="P20" s="2"/>
      <c r="Q20" s="2"/>
      <c r="R20" s="55"/>
      <c r="S20" s="55"/>
      <c r="T20" s="2"/>
      <c r="U20" s="2"/>
      <c r="V20" s="55"/>
      <c r="W20" s="55"/>
      <c r="X20" s="2"/>
      <c r="Y20" s="2"/>
      <c r="Z20" s="22">
        <f t="shared" si="2"/>
        <v>0</v>
      </c>
      <c r="AA20" s="22">
        <f t="shared" si="2"/>
        <v>0</v>
      </c>
    </row>
    <row r="21" spans="1:29" x14ac:dyDescent="0.25">
      <c r="A21" s="33" t="s">
        <v>78</v>
      </c>
      <c r="B21" s="57">
        <v>22</v>
      </c>
      <c r="C21" s="57">
        <v>8116.32</v>
      </c>
      <c r="D21" s="3">
        <v>14</v>
      </c>
      <c r="E21" s="3">
        <v>4409.58</v>
      </c>
      <c r="F21" s="57">
        <v>20</v>
      </c>
      <c r="G21" s="57">
        <v>7312.66</v>
      </c>
      <c r="H21" s="3">
        <v>15</v>
      </c>
      <c r="I21" s="3">
        <v>5253.18</v>
      </c>
      <c r="J21" s="57">
        <v>8</v>
      </c>
      <c r="K21" s="57">
        <v>2117.36</v>
      </c>
      <c r="L21" s="3">
        <v>11</v>
      </c>
      <c r="M21" s="3">
        <v>3418.18</v>
      </c>
      <c r="N21" s="57">
        <v>6</v>
      </c>
      <c r="O21" s="57">
        <v>2265.9499999999998</v>
      </c>
      <c r="P21" s="3">
        <v>32</v>
      </c>
      <c r="Q21" s="3">
        <v>9532.66</v>
      </c>
      <c r="R21" s="57">
        <v>48</v>
      </c>
      <c r="S21" s="57">
        <v>15960.61</v>
      </c>
      <c r="T21" s="3">
        <v>24</v>
      </c>
      <c r="U21" s="3">
        <v>8379.73</v>
      </c>
      <c r="V21" s="57">
        <v>26</v>
      </c>
      <c r="W21" s="57">
        <v>10760.38</v>
      </c>
      <c r="X21" s="3">
        <v>25</v>
      </c>
      <c r="Y21" s="3">
        <v>9262.2199999999993</v>
      </c>
      <c r="Z21" s="22">
        <f t="shared" si="2"/>
        <v>251</v>
      </c>
      <c r="AA21" s="22">
        <f t="shared" si="2"/>
        <v>86788.83</v>
      </c>
    </row>
    <row r="22" spans="1:29" x14ac:dyDescent="0.25">
      <c r="A22" s="33" t="s">
        <v>79</v>
      </c>
      <c r="B22" s="57">
        <v>7</v>
      </c>
      <c r="C22" s="57">
        <v>3719.92</v>
      </c>
      <c r="D22" s="3">
        <v>4</v>
      </c>
      <c r="E22" s="3">
        <v>1278.97</v>
      </c>
      <c r="F22" s="57">
        <v>2</v>
      </c>
      <c r="G22" s="57">
        <v>634.96</v>
      </c>
      <c r="H22" s="3">
        <v>6</v>
      </c>
      <c r="I22" s="3">
        <v>1685.21</v>
      </c>
      <c r="J22" s="57">
        <v>3</v>
      </c>
      <c r="K22" s="57">
        <v>1124.51</v>
      </c>
      <c r="L22" s="3">
        <v>3</v>
      </c>
      <c r="M22" s="3">
        <v>1647.57</v>
      </c>
      <c r="N22" s="57">
        <v>15</v>
      </c>
      <c r="O22" s="57">
        <v>5486.31</v>
      </c>
      <c r="P22" s="3">
        <v>20</v>
      </c>
      <c r="Q22" s="3">
        <v>4496.9399999999996</v>
      </c>
      <c r="R22" s="57">
        <v>116</v>
      </c>
      <c r="S22" s="57">
        <v>18750.169999999998</v>
      </c>
      <c r="T22" s="3">
        <v>51</v>
      </c>
      <c r="U22" s="3">
        <v>10855.16</v>
      </c>
      <c r="V22" s="57">
        <v>20</v>
      </c>
      <c r="W22" s="57">
        <v>2855.34</v>
      </c>
      <c r="X22" s="3">
        <v>13</v>
      </c>
      <c r="Y22" s="3">
        <v>2600.61</v>
      </c>
      <c r="Z22" s="22">
        <f t="shared" si="2"/>
        <v>260</v>
      </c>
      <c r="AA22" s="22">
        <f t="shared" si="2"/>
        <v>55135.67</v>
      </c>
    </row>
    <row r="23" spans="1:29" x14ac:dyDescent="0.25">
      <c r="A23" s="33" t="s">
        <v>61</v>
      </c>
      <c r="B23" s="56"/>
      <c r="C23" s="56"/>
      <c r="D23" s="4"/>
      <c r="E23" s="4"/>
      <c r="F23" s="56">
        <v>3</v>
      </c>
      <c r="G23" s="56">
        <v>343.96</v>
      </c>
      <c r="H23" s="4"/>
      <c r="I23" s="4"/>
      <c r="J23" s="56"/>
      <c r="K23" s="56"/>
      <c r="L23" s="4">
        <v>2</v>
      </c>
      <c r="M23" s="4">
        <v>878.14</v>
      </c>
      <c r="N23" s="56">
        <v>2</v>
      </c>
      <c r="O23" s="56">
        <v>1309.97</v>
      </c>
      <c r="P23" s="4"/>
      <c r="Q23" s="4"/>
      <c r="R23" s="56">
        <v>1</v>
      </c>
      <c r="S23" s="56">
        <v>17.68</v>
      </c>
      <c r="T23" s="4"/>
      <c r="U23" s="4"/>
      <c r="V23" s="56"/>
      <c r="W23" s="56"/>
      <c r="X23" s="4"/>
      <c r="Y23" s="4"/>
      <c r="Z23" s="22">
        <f t="shared" si="2"/>
        <v>8</v>
      </c>
      <c r="AA23" s="22">
        <f t="shared" si="2"/>
        <v>2549.7499999999995</v>
      </c>
      <c r="AC23" s="11"/>
    </row>
    <row r="24" spans="1:29" x14ac:dyDescent="0.25">
      <c r="A24" s="19" t="s">
        <v>80</v>
      </c>
      <c r="B24" s="96">
        <f t="shared" ref="B24:AA24" si="3">SUM(B18:B23)</f>
        <v>29</v>
      </c>
      <c r="C24" s="97">
        <f t="shared" si="3"/>
        <v>11836.24</v>
      </c>
      <c r="D24" s="20">
        <f t="shared" si="3"/>
        <v>19</v>
      </c>
      <c r="E24" s="32">
        <f t="shared" si="3"/>
        <v>5866.1900000000005</v>
      </c>
      <c r="F24" s="96">
        <f t="shared" si="3"/>
        <v>25</v>
      </c>
      <c r="G24" s="97">
        <f t="shared" si="3"/>
        <v>8291.58</v>
      </c>
      <c r="H24" s="20">
        <f t="shared" si="3"/>
        <v>21</v>
      </c>
      <c r="I24" s="32">
        <f t="shared" si="3"/>
        <v>6938.39</v>
      </c>
      <c r="J24" s="96">
        <f t="shared" si="3"/>
        <v>11</v>
      </c>
      <c r="K24" s="97">
        <f t="shared" si="3"/>
        <v>3241.87</v>
      </c>
      <c r="L24" s="20">
        <f t="shared" si="3"/>
        <v>17</v>
      </c>
      <c r="M24" s="32">
        <f t="shared" si="3"/>
        <v>6081.34</v>
      </c>
      <c r="N24" s="96">
        <f t="shared" si="3"/>
        <v>24</v>
      </c>
      <c r="O24" s="97">
        <f t="shared" si="3"/>
        <v>9307.48</v>
      </c>
      <c r="P24" s="20">
        <f t="shared" si="3"/>
        <v>53</v>
      </c>
      <c r="Q24" s="32">
        <f t="shared" si="3"/>
        <v>14196.79</v>
      </c>
      <c r="R24" s="96">
        <f t="shared" si="3"/>
        <v>165</v>
      </c>
      <c r="S24" s="97">
        <f t="shared" si="3"/>
        <v>34728.46</v>
      </c>
      <c r="T24" s="20">
        <f t="shared" si="3"/>
        <v>76</v>
      </c>
      <c r="U24" s="32">
        <f t="shared" si="3"/>
        <v>19914.03</v>
      </c>
      <c r="V24" s="96">
        <f t="shared" si="3"/>
        <v>46</v>
      </c>
      <c r="W24" s="97">
        <f t="shared" si="3"/>
        <v>13615.72</v>
      </c>
      <c r="X24" s="20">
        <f t="shared" si="3"/>
        <v>38</v>
      </c>
      <c r="Y24" s="32">
        <f t="shared" si="3"/>
        <v>11862.83</v>
      </c>
      <c r="Z24" s="98">
        <f t="shared" si="3"/>
        <v>524</v>
      </c>
      <c r="AA24" s="76">
        <f t="shared" si="3"/>
        <v>145880.91999999998</v>
      </c>
    </row>
    <row r="25" spans="1:29" s="16" customFormat="1" x14ac:dyDescent="0.25">
      <c r="A25" s="19"/>
      <c r="B25" s="57"/>
      <c r="C25" s="57"/>
      <c r="D25" s="3"/>
      <c r="E25" s="3"/>
      <c r="F25" s="57"/>
      <c r="G25" s="57"/>
      <c r="H25" s="3"/>
      <c r="I25" s="3"/>
      <c r="J25" s="57"/>
      <c r="K25" s="57"/>
      <c r="L25" s="3"/>
      <c r="M25" s="3"/>
      <c r="N25" s="57"/>
      <c r="O25" s="57"/>
      <c r="P25" s="3"/>
      <c r="Q25" s="3"/>
      <c r="R25" s="57"/>
      <c r="S25" s="57"/>
      <c r="T25" s="3"/>
      <c r="U25" s="3"/>
      <c r="V25" s="57"/>
      <c r="W25" s="57"/>
      <c r="X25" s="3"/>
      <c r="Y25" s="3"/>
      <c r="Z25" s="22"/>
      <c r="AA25" s="22"/>
    </row>
    <row r="26" spans="1:29" ht="13.8" thickBot="1" x14ac:dyDescent="0.3">
      <c r="A26" s="71" t="s">
        <v>81</v>
      </c>
      <c r="B26" s="89">
        <f t="shared" ref="B26:AA26" si="4">B15+B24</f>
        <v>499</v>
      </c>
      <c r="C26" s="90">
        <f t="shared" si="4"/>
        <v>24821.22</v>
      </c>
      <c r="D26" s="30">
        <f t="shared" si="4"/>
        <v>496</v>
      </c>
      <c r="E26" s="46">
        <f t="shared" si="4"/>
        <v>18197.900000000001</v>
      </c>
      <c r="F26" s="89">
        <f t="shared" si="4"/>
        <v>562</v>
      </c>
      <c r="G26" s="90">
        <f t="shared" si="4"/>
        <v>22271.63</v>
      </c>
      <c r="H26" s="30">
        <f t="shared" si="4"/>
        <v>523</v>
      </c>
      <c r="I26" s="46">
        <f t="shared" si="4"/>
        <v>17385.66</v>
      </c>
      <c r="J26" s="89">
        <f t="shared" si="4"/>
        <v>423</v>
      </c>
      <c r="K26" s="90">
        <f t="shared" si="4"/>
        <v>14009.279999999999</v>
      </c>
      <c r="L26" s="30">
        <f t="shared" si="4"/>
        <v>353</v>
      </c>
      <c r="M26" s="46">
        <f t="shared" si="4"/>
        <v>12817.67</v>
      </c>
      <c r="N26" s="89">
        <f t="shared" si="4"/>
        <v>350</v>
      </c>
      <c r="O26" s="90">
        <f t="shared" si="4"/>
        <v>15231.61</v>
      </c>
      <c r="P26" s="30">
        <f t="shared" si="4"/>
        <v>379</v>
      </c>
      <c r="Q26" s="46">
        <f t="shared" si="4"/>
        <v>20853.45</v>
      </c>
      <c r="R26" s="89">
        <f t="shared" si="4"/>
        <v>482</v>
      </c>
      <c r="S26" s="90">
        <f t="shared" si="4"/>
        <v>52583.93</v>
      </c>
      <c r="T26" s="30">
        <f t="shared" si="4"/>
        <v>564</v>
      </c>
      <c r="U26" s="46">
        <f t="shared" si="4"/>
        <v>39400.509999999995</v>
      </c>
      <c r="V26" s="89">
        <f t="shared" si="4"/>
        <v>525</v>
      </c>
      <c r="W26" s="90">
        <f t="shared" si="4"/>
        <v>34814.909999999996</v>
      </c>
      <c r="X26" s="30">
        <f t="shared" si="4"/>
        <v>446</v>
      </c>
      <c r="Y26" s="46">
        <f t="shared" si="4"/>
        <v>32529.11</v>
      </c>
      <c r="Z26" s="24">
        <f t="shared" si="4"/>
        <v>5602</v>
      </c>
      <c r="AA26" s="25">
        <f t="shared" si="4"/>
        <v>304916.88</v>
      </c>
    </row>
    <row r="27" spans="1:29" ht="13.8" thickTop="1" x14ac:dyDescent="0.25">
      <c r="A27" s="19"/>
      <c r="B27" s="87"/>
      <c r="C27" s="87"/>
      <c r="D27" s="28"/>
      <c r="E27" s="28"/>
      <c r="F27" s="87"/>
      <c r="G27" s="87"/>
      <c r="H27" s="28"/>
      <c r="I27" s="28"/>
      <c r="J27" s="87"/>
      <c r="K27" s="87"/>
      <c r="L27" s="28"/>
      <c r="M27" s="28"/>
      <c r="N27" s="87"/>
      <c r="O27" s="87"/>
      <c r="P27" s="28"/>
      <c r="Q27" s="28"/>
      <c r="R27" s="87"/>
      <c r="S27" s="87"/>
      <c r="T27" s="28"/>
      <c r="U27" s="28"/>
      <c r="V27" s="87"/>
      <c r="W27" s="87"/>
      <c r="X27" s="28"/>
      <c r="Y27" s="28"/>
      <c r="Z27" s="49"/>
      <c r="AA27" s="50"/>
    </row>
    <row r="28" spans="1:29" ht="12.75" customHeight="1" x14ac:dyDescent="0.25">
      <c r="A28" s="19" t="s">
        <v>53</v>
      </c>
      <c r="B28" s="87"/>
      <c r="C28" s="88">
        <v>250612.1</v>
      </c>
      <c r="D28" s="28"/>
      <c r="E28" s="93">
        <v>267984.82</v>
      </c>
      <c r="F28" s="87"/>
      <c r="G28" s="88">
        <v>294256.44</v>
      </c>
      <c r="H28" s="28"/>
      <c r="I28" s="93">
        <v>244392.32000000001</v>
      </c>
      <c r="J28" s="87"/>
      <c r="K28" s="88">
        <v>187526.36</v>
      </c>
      <c r="L28" s="28"/>
      <c r="M28" s="93">
        <v>163044.13</v>
      </c>
      <c r="N28" s="87"/>
      <c r="O28" s="88">
        <v>119047.62</v>
      </c>
      <c r="P28" s="28"/>
      <c r="Q28" s="93">
        <v>154699.87</v>
      </c>
      <c r="R28" s="87"/>
      <c r="S28" s="88">
        <v>171135.22</v>
      </c>
      <c r="T28" s="28"/>
      <c r="U28" s="93">
        <v>206500.09</v>
      </c>
      <c r="V28" s="87"/>
      <c r="W28" s="88">
        <v>197362.02</v>
      </c>
      <c r="X28" s="28"/>
      <c r="Y28" s="93">
        <v>187490.5</v>
      </c>
      <c r="Z28" s="42"/>
      <c r="AA28" s="27">
        <f>C28+E28+G28+I28+K28+M28+O28+Q28+S28+U28+W28+Y28</f>
        <v>2444051.4900000002</v>
      </c>
      <c r="AC28" s="44"/>
    </row>
    <row r="29" spans="1:29" x14ac:dyDescent="0.25">
      <c r="A29" s="33" t="s">
        <v>54</v>
      </c>
      <c r="B29" s="96"/>
      <c r="C29" s="105">
        <f>C26/C28</f>
        <v>9.9042384625482968E-2</v>
      </c>
      <c r="D29" s="20"/>
      <c r="E29" s="106">
        <f>E26/E28</f>
        <v>6.7906458283719204E-2</v>
      </c>
      <c r="F29" s="96"/>
      <c r="G29" s="105">
        <f>G26/G28</f>
        <v>7.5687825218030913E-2</v>
      </c>
      <c r="H29" s="20"/>
      <c r="I29" s="106">
        <f>I26/I28</f>
        <v>7.1138323822941732E-2</v>
      </c>
      <c r="J29" s="96"/>
      <c r="K29" s="105">
        <f>K26/K28</f>
        <v>7.4705657380647716E-2</v>
      </c>
      <c r="L29" s="20"/>
      <c r="M29" s="106">
        <f>M26/M28</f>
        <v>7.8614728417392268E-2</v>
      </c>
      <c r="N29" s="96"/>
      <c r="O29" s="105">
        <f>O26/O28</f>
        <v>0.12794552297643583</v>
      </c>
      <c r="P29" s="20"/>
      <c r="Q29" s="106">
        <f>Q26/Q28</f>
        <v>0.13479940222315637</v>
      </c>
      <c r="R29" s="96"/>
      <c r="S29" s="105">
        <f>S26/S28</f>
        <v>0.30726538932196423</v>
      </c>
      <c r="T29" s="20"/>
      <c r="U29" s="106">
        <f>U26/U28</f>
        <v>0.19080141805265072</v>
      </c>
      <c r="V29" s="96"/>
      <c r="W29" s="105">
        <f>W26/W28</f>
        <v>0.17640126504582795</v>
      </c>
      <c r="X29" s="20"/>
      <c r="Y29" s="106">
        <f>Y26/Y28</f>
        <v>0.17349737720044484</v>
      </c>
      <c r="Z29" s="26"/>
      <c r="AA29" s="107">
        <f>AA26/AA28</f>
        <v>0.12475877912048407</v>
      </c>
    </row>
    <row r="30" spans="1:29" s="16" customFormat="1" ht="13.5" customHeight="1" x14ac:dyDescent="0.25">
      <c r="A30" s="18"/>
      <c r="B30" s="57"/>
      <c r="C30" s="108"/>
      <c r="D30" s="3"/>
      <c r="E30" s="109"/>
      <c r="F30" s="57"/>
      <c r="G30" s="108"/>
      <c r="H30" s="3"/>
      <c r="I30" s="109"/>
      <c r="J30" s="57"/>
      <c r="K30" s="108"/>
      <c r="L30" s="3"/>
      <c r="M30" s="109"/>
      <c r="N30" s="57"/>
      <c r="O30" s="108"/>
      <c r="P30" s="3"/>
      <c r="Q30" s="109"/>
      <c r="R30" s="57"/>
      <c r="S30" s="108"/>
      <c r="T30" s="3"/>
      <c r="U30" s="109"/>
      <c r="V30" s="57"/>
      <c r="W30" s="108"/>
      <c r="X30" s="3"/>
      <c r="Y30" s="109"/>
      <c r="Z30" s="22"/>
      <c r="AA30" s="110"/>
    </row>
    <row r="31" spans="1:29" x14ac:dyDescent="0.25">
      <c r="A31" s="19" t="s">
        <v>51</v>
      </c>
      <c r="B31" s="55"/>
      <c r="C31" s="55"/>
      <c r="D31" s="2"/>
      <c r="E31" s="2"/>
      <c r="F31" s="55"/>
      <c r="G31" s="55"/>
      <c r="H31" s="2"/>
      <c r="I31" s="2"/>
      <c r="J31" s="55"/>
      <c r="K31" s="55"/>
      <c r="L31" s="2"/>
      <c r="M31" s="2"/>
      <c r="N31" s="55"/>
      <c r="O31" s="55"/>
      <c r="P31" s="2"/>
      <c r="Q31" s="2"/>
      <c r="R31" s="55"/>
      <c r="S31" s="55"/>
      <c r="T31" s="2"/>
      <c r="U31" s="2"/>
      <c r="V31" s="55"/>
      <c r="W31" s="55"/>
      <c r="X31" s="2"/>
      <c r="Y31" s="2"/>
      <c r="Z31" s="21"/>
      <c r="AA31" s="21"/>
    </row>
    <row r="32" spans="1:29" s="16" customFormat="1" x14ac:dyDescent="0.25">
      <c r="A32" s="33" t="s">
        <v>82</v>
      </c>
      <c r="B32" s="57">
        <v>135</v>
      </c>
      <c r="C32" s="57">
        <v>4802.21</v>
      </c>
      <c r="D32" s="3">
        <v>178</v>
      </c>
      <c r="E32" s="3">
        <v>7712.72</v>
      </c>
      <c r="F32" s="57">
        <v>211</v>
      </c>
      <c r="G32" s="57">
        <v>5203.8999999999996</v>
      </c>
      <c r="H32" s="3">
        <v>347</v>
      </c>
      <c r="I32" s="3">
        <v>11462.84</v>
      </c>
      <c r="J32" s="57">
        <v>135</v>
      </c>
      <c r="K32" s="57">
        <v>4298.37</v>
      </c>
      <c r="L32" s="3">
        <v>139</v>
      </c>
      <c r="M32" s="3">
        <v>3191.48</v>
      </c>
      <c r="N32" s="57">
        <v>102</v>
      </c>
      <c r="O32" s="58">
        <v>3891.3</v>
      </c>
      <c r="P32" s="3">
        <v>122</v>
      </c>
      <c r="Q32" s="94">
        <v>4160.3900000000003</v>
      </c>
      <c r="R32" s="57">
        <v>108</v>
      </c>
      <c r="S32" s="58">
        <v>3613.04</v>
      </c>
      <c r="T32" s="3">
        <v>251</v>
      </c>
      <c r="U32" s="94">
        <v>14304.27</v>
      </c>
      <c r="V32" s="57">
        <v>152</v>
      </c>
      <c r="W32" s="58">
        <v>8582.14</v>
      </c>
      <c r="X32" s="3">
        <v>67</v>
      </c>
      <c r="Y32" s="94">
        <v>3264.35</v>
      </c>
      <c r="Z32" s="22">
        <f>B32+D32+F32+H32+J32+L32+N32+P32+R32+T32+V32+X32</f>
        <v>1947</v>
      </c>
      <c r="AA32" s="45">
        <f>C32+E32+G32+I32+K32+M32+O32+Q32+S32+U32+W32+Y32</f>
        <v>74487.010000000009</v>
      </c>
    </row>
    <row r="33" spans="1:31" x14ac:dyDescent="0.25">
      <c r="A33" s="33" t="s">
        <v>83</v>
      </c>
      <c r="B33" s="57">
        <v>181</v>
      </c>
      <c r="C33" s="57">
        <v>11631.94</v>
      </c>
      <c r="D33" s="3">
        <v>155</v>
      </c>
      <c r="E33" s="3">
        <v>11301.48</v>
      </c>
      <c r="F33" s="57">
        <v>171</v>
      </c>
      <c r="G33" s="57">
        <v>4094.18</v>
      </c>
      <c r="H33" s="3">
        <v>219</v>
      </c>
      <c r="I33" s="3">
        <v>4702.8900000000003</v>
      </c>
      <c r="J33" s="57">
        <v>154</v>
      </c>
      <c r="K33" s="57">
        <v>2975.56</v>
      </c>
      <c r="L33" s="3">
        <v>144</v>
      </c>
      <c r="M33" s="3">
        <v>4029.13</v>
      </c>
      <c r="N33" s="57">
        <v>182</v>
      </c>
      <c r="O33" s="58">
        <v>4704.7</v>
      </c>
      <c r="P33" s="3">
        <v>116</v>
      </c>
      <c r="Q33" s="94">
        <v>2508.91</v>
      </c>
      <c r="R33" s="57">
        <v>142</v>
      </c>
      <c r="S33" s="58">
        <v>3202.86</v>
      </c>
      <c r="T33" s="3">
        <v>325</v>
      </c>
      <c r="U33" s="94">
        <v>7118.83</v>
      </c>
      <c r="V33" s="57">
        <v>142</v>
      </c>
      <c r="W33" s="58">
        <v>2508.48</v>
      </c>
      <c r="X33" s="3">
        <v>185</v>
      </c>
      <c r="Y33" s="94">
        <v>9514.08</v>
      </c>
      <c r="Z33" s="22">
        <f>B33+D33+F33+H33+J33+L33+N33+P33+R33+T33+V33+X33</f>
        <v>2116</v>
      </c>
      <c r="AA33" s="45">
        <f>C33+E33+G33+I33+K33+M33+O33+Q33+S33+U33+W33+Y33</f>
        <v>68293.039999999994</v>
      </c>
    </row>
    <row r="34" spans="1:31" s="14" customFormat="1" x14ac:dyDescent="0.25">
      <c r="A34" s="31" t="s">
        <v>84</v>
      </c>
      <c r="B34" s="101">
        <f t="shared" ref="B34:M34" si="5">B32+B33</f>
        <v>316</v>
      </c>
      <c r="C34" s="102">
        <f t="shared" si="5"/>
        <v>16434.150000000001</v>
      </c>
      <c r="D34" s="103">
        <f t="shared" si="5"/>
        <v>333</v>
      </c>
      <c r="E34" s="104">
        <f t="shared" si="5"/>
        <v>19014.2</v>
      </c>
      <c r="F34" s="101">
        <f t="shared" si="5"/>
        <v>382</v>
      </c>
      <c r="G34" s="102">
        <f t="shared" si="5"/>
        <v>9298.08</v>
      </c>
      <c r="H34" s="103">
        <f t="shared" si="5"/>
        <v>566</v>
      </c>
      <c r="I34" s="104">
        <f t="shared" si="5"/>
        <v>16165.73</v>
      </c>
      <c r="J34" s="101">
        <f t="shared" si="5"/>
        <v>289</v>
      </c>
      <c r="K34" s="102">
        <f t="shared" si="5"/>
        <v>7273.93</v>
      </c>
      <c r="L34" s="103">
        <f t="shared" si="5"/>
        <v>283</v>
      </c>
      <c r="M34" s="104">
        <f t="shared" si="5"/>
        <v>7220.6100000000006</v>
      </c>
      <c r="N34" s="101">
        <f t="shared" ref="N34:AA34" si="6">SUM(N32:N33)</f>
        <v>284</v>
      </c>
      <c r="O34" s="102">
        <f t="shared" si="6"/>
        <v>8596</v>
      </c>
      <c r="P34" s="103">
        <f t="shared" si="6"/>
        <v>238</v>
      </c>
      <c r="Q34" s="104">
        <f t="shared" si="6"/>
        <v>6669.3</v>
      </c>
      <c r="R34" s="101">
        <f t="shared" si="6"/>
        <v>250</v>
      </c>
      <c r="S34" s="102">
        <f t="shared" si="6"/>
        <v>6815.9</v>
      </c>
      <c r="T34" s="103">
        <f t="shared" si="6"/>
        <v>576</v>
      </c>
      <c r="U34" s="104">
        <f t="shared" si="6"/>
        <v>21423.1</v>
      </c>
      <c r="V34" s="101">
        <f t="shared" si="6"/>
        <v>294</v>
      </c>
      <c r="W34" s="102">
        <f t="shared" si="6"/>
        <v>11090.619999999999</v>
      </c>
      <c r="X34" s="103">
        <f t="shared" si="6"/>
        <v>252</v>
      </c>
      <c r="Y34" s="104">
        <f t="shared" si="6"/>
        <v>12778.43</v>
      </c>
      <c r="Z34" s="98">
        <f t="shared" si="6"/>
        <v>4063</v>
      </c>
      <c r="AA34" s="76">
        <f t="shared" si="6"/>
        <v>142780.04999999999</v>
      </c>
    </row>
    <row r="35" spans="1:31" s="1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1" s="14" customFormat="1" ht="26.4" x14ac:dyDescent="0.25">
      <c r="A36" s="132" t="s">
        <v>85</v>
      </c>
      <c r="B36" s="26"/>
      <c r="C36" s="27">
        <f>C15+C24+C34-C8</f>
        <v>33218.47</v>
      </c>
      <c r="D36" s="26"/>
      <c r="E36" s="27">
        <f>E15+E24+E34-E8</f>
        <v>31823.800000000007</v>
      </c>
      <c r="F36" s="26"/>
      <c r="G36" s="27">
        <f>G15+G24+G34-G8</f>
        <v>26041.67</v>
      </c>
      <c r="H36" s="26"/>
      <c r="I36" s="27">
        <f>I15+I24+I34-I8</f>
        <v>28231.75</v>
      </c>
      <c r="J36" s="26"/>
      <c r="K36" s="27">
        <f>K15+K24+K34-K8</f>
        <v>17913.41</v>
      </c>
      <c r="L36" s="26"/>
      <c r="M36" s="27">
        <f>M15+M24+M34-M8</f>
        <v>16930.36</v>
      </c>
      <c r="N36" s="26"/>
      <c r="O36" s="27">
        <f>O15+O24+O34-O8</f>
        <v>20788.690000000002</v>
      </c>
      <c r="P36" s="26"/>
      <c r="Q36" s="27">
        <f>Q15+Q24+Q34-Q8</f>
        <v>23574.71</v>
      </c>
      <c r="R36" s="26"/>
      <c r="S36" s="27">
        <f>S15+S24+S34-S8</f>
        <v>53101.71</v>
      </c>
      <c r="T36" s="26"/>
      <c r="U36" s="27">
        <f>U15+U24+U34-U8</f>
        <v>55178.489999999991</v>
      </c>
      <c r="V36" s="26"/>
      <c r="W36" s="27">
        <f>W15+W24+W34-W8</f>
        <v>41151.33</v>
      </c>
      <c r="X36" s="26"/>
      <c r="Y36" s="27">
        <f>Y15+Y24+Y34-Y8</f>
        <v>41130.28</v>
      </c>
      <c r="Z36" s="26"/>
      <c r="AA36" s="27">
        <f>AA15+AA24+AA34-AA8</f>
        <v>389084.67</v>
      </c>
      <c r="AE36" s="29"/>
    </row>
    <row r="37" spans="1:31" s="16" customFormat="1" x14ac:dyDescent="0.25">
      <c r="A37" s="75"/>
      <c r="B37" s="18"/>
      <c r="C37" s="18"/>
      <c r="D37" s="18"/>
      <c r="E37" s="18"/>
      <c r="F37" s="18"/>
      <c r="G37" s="18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31" ht="23.4" x14ac:dyDescent="0.25">
      <c r="A38" s="72" t="s">
        <v>86</v>
      </c>
    </row>
    <row r="39" spans="1:31" ht="24" x14ac:dyDescent="0.25">
      <c r="A39" s="73" t="s">
        <v>87</v>
      </c>
    </row>
  </sheetData>
  <mergeCells count="13">
    <mergeCell ref="N2:O2"/>
    <mergeCell ref="P2:Q2"/>
    <mergeCell ref="Z2:AA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4" type="noConversion"/>
  <pageMargins left="0.18" right="0.2" top="0.51" bottom="0.86" header="0.5" footer="0.5"/>
  <pageSetup scale="98" orientation="landscape" r:id="rId1"/>
  <headerFooter alignWithMargins="0">
    <oddFooter>&amp;L&amp;8&amp;Z&amp;F&amp;R&amp;8Prepared by Danielle Meier
&amp;D</oddFooter>
  </headerFooter>
  <ignoredErrors>
    <ignoredError sqref="C29:AA2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53"/>
  <sheetViews>
    <sheetView tabSelected="1" zoomScaleNormal="100" workbookViewId="0">
      <pane xSplit="1" ySplit="3" topLeftCell="D4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49.88671875" style="18" customWidth="1"/>
    <col min="2" max="2" width="6" style="77" customWidth="1"/>
    <col min="3" max="3" width="12.33203125" style="2" customWidth="1"/>
    <col min="4" max="4" width="6" style="77" customWidth="1"/>
    <col min="5" max="5" width="11" style="2" customWidth="1"/>
    <col min="6" max="6" width="6.109375" style="77" customWidth="1"/>
    <col min="7" max="7" width="11" style="2" customWidth="1"/>
    <col min="8" max="8" width="6.6640625" style="77" customWidth="1"/>
    <col min="9" max="9" width="10.5546875" style="2" customWidth="1"/>
    <col min="10" max="10" width="6.6640625" style="77" customWidth="1"/>
    <col min="11" max="11" width="10.5546875" style="2" customWidth="1"/>
    <col min="12" max="12" width="6.44140625" style="77" customWidth="1"/>
    <col min="13" max="13" width="10.6640625" style="2" customWidth="1"/>
    <col min="14" max="14" width="6.33203125" style="77" customWidth="1"/>
    <col min="15" max="15" width="10.6640625" style="2" customWidth="1"/>
    <col min="16" max="16" width="6.33203125" style="77" customWidth="1"/>
    <col min="17" max="17" width="10.6640625" style="2" customWidth="1"/>
    <col min="18" max="18" width="6.109375" style="77" customWidth="1"/>
    <col min="19" max="19" width="10.6640625" style="2" customWidth="1"/>
    <col min="20" max="20" width="5.5546875" style="77" customWidth="1"/>
    <col min="21" max="21" width="10.6640625" style="2" customWidth="1"/>
    <col min="22" max="22" width="7.33203125" style="77" customWidth="1"/>
    <col min="23" max="23" width="10.6640625" style="2" customWidth="1"/>
    <col min="24" max="24" width="6.109375" style="77" customWidth="1"/>
    <col min="25" max="25" width="10.6640625" style="2" customWidth="1"/>
    <col min="26" max="26" width="6.88671875" style="28" customWidth="1"/>
    <col min="27" max="27" width="11.6640625" style="28" customWidth="1"/>
    <col min="28" max="29" width="11.6640625" style="6" bestFit="1" customWidth="1"/>
    <col min="30" max="16384" width="9.109375" style="6"/>
  </cols>
  <sheetData>
    <row r="1" spans="1:29" ht="13.8" x14ac:dyDescent="0.25">
      <c r="A1" s="74" t="s">
        <v>88</v>
      </c>
      <c r="R1" s="77" t="s">
        <v>29</v>
      </c>
    </row>
    <row r="2" spans="1:29" x14ac:dyDescent="0.25">
      <c r="B2" s="141" t="s">
        <v>0</v>
      </c>
      <c r="C2" s="141"/>
      <c r="D2" s="140" t="s">
        <v>1</v>
      </c>
      <c r="E2" s="140"/>
      <c r="F2" s="141" t="s">
        <v>2</v>
      </c>
      <c r="G2" s="141"/>
      <c r="H2" s="140" t="s">
        <v>3</v>
      </c>
      <c r="I2" s="140"/>
      <c r="J2" s="141" t="s">
        <v>4</v>
      </c>
      <c r="K2" s="141"/>
      <c r="L2" s="140" t="s">
        <v>5</v>
      </c>
      <c r="M2" s="140"/>
      <c r="N2" s="141" t="s">
        <v>6</v>
      </c>
      <c r="O2" s="141"/>
      <c r="P2" s="140" t="s">
        <v>7</v>
      </c>
      <c r="Q2" s="140"/>
      <c r="R2" s="141" t="s">
        <v>8</v>
      </c>
      <c r="S2" s="141"/>
      <c r="T2" s="140" t="s">
        <v>9</v>
      </c>
      <c r="U2" s="140"/>
      <c r="V2" s="141" t="s">
        <v>10</v>
      </c>
      <c r="W2" s="141"/>
      <c r="X2" s="140" t="s">
        <v>11</v>
      </c>
      <c r="Y2" s="140"/>
      <c r="Z2" s="142" t="s">
        <v>12</v>
      </c>
      <c r="AA2" s="142"/>
    </row>
    <row r="3" spans="1:29" x14ac:dyDescent="0.25">
      <c r="B3" s="117" t="s">
        <v>13</v>
      </c>
      <c r="C3" s="118" t="s">
        <v>14</v>
      </c>
      <c r="D3" s="79" t="s">
        <v>13</v>
      </c>
      <c r="E3" s="5" t="s">
        <v>14</v>
      </c>
      <c r="F3" s="117" t="s">
        <v>13</v>
      </c>
      <c r="G3" s="118" t="s">
        <v>14</v>
      </c>
      <c r="H3" s="79" t="s">
        <v>13</v>
      </c>
      <c r="I3" s="5" t="s">
        <v>14</v>
      </c>
      <c r="J3" s="117" t="s">
        <v>13</v>
      </c>
      <c r="K3" s="118" t="s">
        <v>14</v>
      </c>
      <c r="L3" s="79" t="s">
        <v>13</v>
      </c>
      <c r="M3" s="5" t="s">
        <v>14</v>
      </c>
      <c r="N3" s="117" t="s">
        <v>13</v>
      </c>
      <c r="O3" s="118" t="s">
        <v>14</v>
      </c>
      <c r="P3" s="79" t="s">
        <v>13</v>
      </c>
      <c r="Q3" s="5" t="s">
        <v>14</v>
      </c>
      <c r="R3" s="117" t="s">
        <v>13</v>
      </c>
      <c r="S3" s="118" t="s">
        <v>14</v>
      </c>
      <c r="T3" s="79" t="s">
        <v>13</v>
      </c>
      <c r="U3" s="5" t="s">
        <v>14</v>
      </c>
      <c r="V3" s="117" t="s">
        <v>13</v>
      </c>
      <c r="W3" s="118" t="s">
        <v>14</v>
      </c>
      <c r="X3" s="79" t="s">
        <v>13</v>
      </c>
      <c r="Y3" s="5" t="s">
        <v>14</v>
      </c>
      <c r="Z3" s="62" t="s">
        <v>13</v>
      </c>
      <c r="AA3" s="62" t="s">
        <v>14</v>
      </c>
    </row>
    <row r="4" spans="1:29" x14ac:dyDescent="0.25">
      <c r="A4" s="12" t="s">
        <v>89</v>
      </c>
      <c r="B4" s="61"/>
      <c r="C4" s="55"/>
      <c r="F4" s="61"/>
      <c r="G4" s="55"/>
      <c r="J4" s="61"/>
      <c r="K4" s="55"/>
      <c r="N4" s="61"/>
      <c r="O4" s="55"/>
      <c r="R4" s="61"/>
      <c r="S4" s="55"/>
      <c r="V4" s="61"/>
      <c r="W4" s="55"/>
      <c r="Z4" s="49"/>
      <c r="AA4" s="49"/>
    </row>
    <row r="5" spans="1:29" ht="13.8" thickBot="1" x14ac:dyDescent="0.3">
      <c r="A5" s="33" t="s">
        <v>92</v>
      </c>
      <c r="B5" s="119">
        <f>'01'!B5+'02'!B5+'03'!B5+'04'!B5+'05 ACPE'!B5+'05'!B5+'06'!B5+'07'!B5+'08'!B5+'09'!B5+'10'!B5+'11'!B5+'12'!B5+'18'!B5+'20'!B5+'25'!B5</f>
        <v>5524</v>
      </c>
      <c r="C5" s="55"/>
      <c r="D5" s="80">
        <f>'01'!D5+'02'!D5+'03'!D5+'04'!D5+'05 ACPE'!D5+'05'!D5+'06'!D5+'07'!D5+'08'!D5+'09'!D5+'10'!D5+'11'!D5+'12'!D5+'18'!D5+'20'!D5+'25'!D5</f>
        <v>4694</v>
      </c>
      <c r="F5" s="119">
        <f>'01'!F5+'02'!F5+'03'!F5+'04'!F5+'05 ACPE'!F5+'05'!F5+'06'!F5+'07'!F5+'08'!F5+'09'!F5+'10'!F5+'11'!F5+'12'!F5+'18'!F5+'20'!F5+'25'!F5</f>
        <v>4880</v>
      </c>
      <c r="G5" s="55"/>
      <c r="H5" s="80">
        <f>'01'!H5+'02'!H5+'03'!H5+'04'!H5+'05 ACPE'!H5+'05'!H5+'06'!H5+'07'!H5+'08'!H5+'09'!H5+'10'!H5+'11'!H5+'12'!H5+'18'!H5+'20'!H5+'25'!H5</f>
        <v>4483</v>
      </c>
      <c r="J5" s="119">
        <f>'01'!J5+'02'!J5+'03'!J5+'04'!J5+'05 ACPE'!J5+'05'!J5+'06'!J5+'07'!J5+'08'!J5+'09'!J5+'10'!J5+'11'!J5+'12'!J5+'18'!J5+'20'!J5+'25'!J5</f>
        <v>3356</v>
      </c>
      <c r="K5" s="55"/>
      <c r="L5" s="80">
        <f>'01'!L5+'02'!L5+'03'!L5+'04'!L5+'05 ACPE'!L5+'05'!L5+'06'!L5+'07'!L5+'08'!L5+'09'!L5+'10'!L5+'11'!L5+'12'!L5+'18'!L5+'20'!L5+'25'!L5</f>
        <v>3591</v>
      </c>
      <c r="N5" s="119">
        <f>'01'!N5+'02'!N5+'03'!N5+'04'!N5+'05 ACPE'!N5+'05'!N5+'06'!N5+'07'!N5+'08'!N5+'09'!N5+'10'!N5+'11'!N5+'12'!N5+'18'!N5+'20'!N5+'25'!N5</f>
        <v>2686</v>
      </c>
      <c r="O5" s="55"/>
      <c r="P5" s="80">
        <f>'01'!P5+'02'!P5+'03'!P5+'04'!P5+'05 ACPE'!P5+'05'!P5+'06'!P5+'07'!P5+'08'!P5+'09'!P5+'10'!P5+'11'!P5+'12'!P5+'18'!P5+'20'!P5+'25'!P5</f>
        <v>3038</v>
      </c>
      <c r="R5" s="119">
        <f>'01'!R5+'02'!R5+'03'!R5+'04'!R5+'05 ACPE'!R5+'05'!R5+'06'!R5+'07'!R5+'08'!R5+'09'!R5+'10'!R5+'11'!R5+'12'!R5+'18'!R5+'20'!R5+'25'!R5</f>
        <v>3863</v>
      </c>
      <c r="S5" s="55"/>
      <c r="T5" s="80">
        <f>'01'!T5+'02'!T5+'03'!T5+'04'!T5+'05 ACPE'!T5+'05'!T5+'06'!T5+'07'!T5+'08'!T5+'09'!T5+'10'!T5+'11'!T5+'12'!T5+'18'!T5+'20'!T5+'25'!T5</f>
        <v>3815</v>
      </c>
      <c r="V5" s="119">
        <f>'01'!V5+'02'!V5+'03'!V5+'04'!V5+'05 ACPE'!V5+'05'!V5+'06'!V5+'07'!V5+'08'!V5+'09'!V5+'10'!V5+'11'!V5+'12'!V5+'18'!V5+'20'!V5+'25'!V5</f>
        <v>3153</v>
      </c>
      <c r="W5" s="55"/>
      <c r="X5" s="80">
        <f>'01'!X5+'02'!X5+'03'!X5+'04'!X5+'05 ACPE'!X5+'05'!X5+'06'!X5+'07'!X5+'08'!X5+'09'!X5+'10'!X5+'11'!X5+'12'!X5+'18'!X5+'20'!X5+'25'!X5</f>
        <v>2908</v>
      </c>
      <c r="Z5" s="51">
        <f>B5+D5+F5+H5+J5+L5+N5+P5+R5+T5+V5+X5</f>
        <v>45991</v>
      </c>
      <c r="AA5" s="49"/>
      <c r="AC5" s="136"/>
    </row>
    <row r="6" spans="1:29" ht="13.8" thickTop="1" x14ac:dyDescent="0.25">
      <c r="A6" s="69" t="s">
        <v>67</v>
      </c>
      <c r="B6" s="61"/>
      <c r="C6" s="57">
        <f>'01'!C6+'02'!C6+'03'!C6+'04'!C6+'05 ACPE'!C6+'05'!C6+'06'!C6+'07'!C6+'08'!C6+'09'!C6+'10'!C6+'11'!C6+'12'!C6+'18'!C6+'20'!C6+'25'!C6</f>
        <v>61769.369999999995</v>
      </c>
      <c r="E6" s="3">
        <f>'01'!E6+'02'!E6+'03'!E6+'04'!E6+'05 ACPE'!E6+'05'!E6+'06'!E6+'07'!E6+'08'!E6+'09'!E6+'10'!E6+'11'!E6+'12'!E6+'18'!E6+'20'!E6+'25'!E6</f>
        <v>34131.74</v>
      </c>
      <c r="F6" s="61"/>
      <c r="G6" s="57">
        <f>'01'!G6+'02'!G6+'03'!G6+'04'!G6+'05 ACPE'!G6+'05'!G6+'06'!G6+'07'!G6+'08'!G6+'09'!G6+'10'!G6+'11'!G6+'12'!G6+'18'!G6+'20'!G6+'25'!G6</f>
        <v>34035.08</v>
      </c>
      <c r="I6" s="3">
        <f>'01'!I6+'02'!I6+'03'!I6+'04'!I6+'05 ACPE'!I6+'05'!I6+'06'!I6+'07'!I6+'08'!I6+'09'!I6+'10'!I6+'11'!I6+'12'!I6+'18'!I6+'20'!I6+'25'!I6</f>
        <v>32946.029999999992</v>
      </c>
      <c r="J6" s="61"/>
      <c r="K6" s="57">
        <f>'01'!K6+'02'!K6+'03'!K6+'04'!K6+'05 ACPE'!K6+'05'!K6+'06'!K6+'07'!K6+'08'!K6+'09'!K6+'10'!K6+'11'!K6+'12'!K6+'18'!K6+'20'!K6+'25'!K6</f>
        <v>23380.109999999997</v>
      </c>
      <c r="M6" s="3">
        <f>'01'!M6+'02'!M6+'03'!M6+'04'!M6+'05 ACPE'!M6+'05'!M6+'06'!M6+'07'!M6+'08'!M6+'09'!M6+'10'!M6+'11'!M6+'12'!M6+'18'!M6+'20'!M6+'25'!M6</f>
        <v>26503.489999999998</v>
      </c>
      <c r="N6" s="61"/>
      <c r="O6" s="57">
        <f>'01'!O6+'02'!O6+'03'!O6+'04'!O6+'05 ACPE'!O6+'05'!O6+'06'!O6+'07'!O6+'08'!O6+'09'!O6+'10'!O6+'11'!O6+'12'!O6+'18'!O6+'20'!O6+'25'!O6</f>
        <v>21869.14</v>
      </c>
      <c r="Q6" s="3">
        <f>'01'!Q6+'02'!Q6+'03'!Q6+'04'!Q6+'05 ACPE'!Q6+'05'!Q6+'06'!Q6+'07'!Q6+'08'!Q6+'09'!Q6+'10'!Q6+'11'!Q6+'12'!Q6+'18'!Q6+'20'!Q6+'25'!Q6</f>
        <v>25848.32</v>
      </c>
      <c r="R6" s="61"/>
      <c r="S6" s="57">
        <f>'01'!S6+'02'!S6+'03'!S6+'04'!S6+'05 ACPE'!S6+'05'!S6+'06'!S6+'07'!S6+'08'!S6+'09'!S6+'10'!S6+'11'!S6+'12'!S6+'18'!S6+'20'!S6+'25'!S6</f>
        <v>34746.89</v>
      </c>
      <c r="U6" s="3">
        <f>'01'!U6+'02'!U6+'03'!U6+'04'!U6+'05 ACPE'!U6+'05'!U6+'06'!U6+'07'!U6+'08'!U6+'09'!U6+'10'!U6+'11'!U6+'12'!U6+'18'!U6+'20'!U6+'25'!U6</f>
        <v>29091.34</v>
      </c>
      <c r="V6" s="61"/>
      <c r="W6" s="57">
        <f>'01'!W6+'02'!W6+'03'!W6+'04'!W6+'05 ACPE'!W6+'05'!W6+'06'!W6+'07'!W6+'08'!W6+'09'!W6+'10'!W6+'11'!W6+'12'!W6+'18'!W6+'20'!W6+'25'!W6</f>
        <v>24429.040000000001</v>
      </c>
      <c r="Y6" s="3">
        <f>'01'!Y6+'02'!Y6+'03'!Y6+'04'!Y6+'05 ACPE'!Y6+'05'!Y6+'06'!Y6+'07'!Y6+'08'!Y6+'09'!Y6+'10'!Y6+'11'!Y6+'12'!Y6+'18'!Y6+'20'!Y6+'25'!Y6</f>
        <v>22314.89</v>
      </c>
      <c r="Z6" s="49"/>
      <c r="AA6" s="26">
        <f>C6+E6+G6+I6+K6+M6+O6+Q6+S6+U6+W6+Y6</f>
        <v>371065.44</v>
      </c>
      <c r="AC6" s="136"/>
    </row>
    <row r="7" spans="1:29" x14ac:dyDescent="0.25">
      <c r="A7" s="33" t="s">
        <v>68</v>
      </c>
      <c r="B7" s="61"/>
      <c r="C7" s="56">
        <f>'01'!C7+'02'!C7+'03'!C7+'04'!C7+'05 ACPE'!C7+'05'!C7+'06'!C7+'07'!C7+'08'!C7+'09'!C7+'10'!C7+'11'!C7+'12'!C7+'18'!C7+'20'!C7+'25'!C7</f>
        <v>5524</v>
      </c>
      <c r="E7" s="4">
        <f>'01'!E7+'02'!E7+'03'!E7+'04'!E7+'05 ACPE'!E7+'05'!E7+'06'!E7+'07'!E7+'08'!E7+'09'!E7+'10'!E7+'11'!E7+'12'!E7+'18'!E7+'20'!E7+'25'!E7</f>
        <v>4694</v>
      </c>
      <c r="F7" s="61"/>
      <c r="G7" s="56">
        <f>'01'!G7+'02'!G7+'03'!G7+'04'!G7+'05 ACPE'!G7+'05'!G7+'06'!G7+'07'!G7+'08'!G7+'09'!G7+'10'!G7+'11'!G7+'12'!G7+'18'!G7+'20'!G7+'25'!G7</f>
        <v>4880</v>
      </c>
      <c r="I7" s="4">
        <f>'01'!I7+'02'!I7+'03'!I7+'04'!I7+'05 ACPE'!I7+'05'!I7+'06'!I7+'07'!I7+'08'!I7+'09'!I7+'10'!I7+'11'!I7+'12'!I7+'18'!I7+'20'!I7+'25'!I7</f>
        <v>4483</v>
      </c>
      <c r="J7" s="61"/>
      <c r="K7" s="56">
        <f>'01'!K7+'02'!K7+'03'!K7+'04'!K7+'05 ACPE'!K7+'05'!K7+'06'!K7+'07'!K7+'08'!K7+'09'!K7+'10'!K7+'11'!K7+'12'!K7+'18'!K7+'20'!K7+'25'!K7</f>
        <v>3356</v>
      </c>
      <c r="M7" s="4">
        <f>'01'!M7+'02'!M7+'03'!M7+'04'!M7+'05 ACPE'!M7+'05'!M7+'06'!M7+'07'!M7+'08'!M7+'09'!M7+'10'!M7+'11'!M7+'12'!M7+'18'!M7+'20'!M7+'25'!M7</f>
        <v>3591</v>
      </c>
      <c r="N7" s="61"/>
      <c r="O7" s="56">
        <f>'01'!O7+'02'!O7+'03'!O7+'04'!O7+'05 ACPE'!O7+'05'!O7+'06'!O7+'07'!O7+'08'!O7+'09'!O7+'10'!O7+'11'!O7+'12'!O7+'18'!O7+'20'!O7+'25'!O7</f>
        <v>2686</v>
      </c>
      <c r="Q7" s="4">
        <f>'01'!Q7+'02'!Q7+'03'!Q7+'04'!Q7+'05 ACPE'!Q7+'05'!Q7+'06'!Q7+'07'!Q7+'08'!Q7+'09'!Q7+'10'!Q7+'11'!Q7+'12'!Q7+'18'!Q7+'20'!Q7+'25'!Q7</f>
        <v>3038</v>
      </c>
      <c r="R7" s="61"/>
      <c r="S7" s="56">
        <f>'01'!S7+'02'!S7+'03'!S7+'04'!S7+'05 ACPE'!S7+'05'!S7+'06'!S7+'07'!S7+'08'!S7+'09'!S7+'10'!S7+'11'!S7+'12'!S7+'18'!S7+'20'!S7+'25'!S7</f>
        <v>3863</v>
      </c>
      <c r="U7" s="4">
        <f>'01'!U7+'02'!U7+'03'!U7+'04'!U7+'05 ACPE'!U7+'05'!U7+'06'!U7+'07'!U7+'08'!U7+'09'!U7+'10'!U7+'11'!U7+'12'!U7+'18'!U7+'20'!U7+'25'!U7</f>
        <v>4018.58</v>
      </c>
      <c r="V7" s="61"/>
      <c r="W7" s="56">
        <f>'01'!W7+'02'!W7+'03'!W7+'04'!W7+'05 ACPE'!W7+'05'!W7+'06'!W7+'07'!W7+'08'!W7+'09'!W7+'10'!W7+'11'!W7+'12'!W7+'18'!W7+'20'!W7+'25'!W7</f>
        <v>3153</v>
      </c>
      <c r="Y7" s="4">
        <f>'01'!Y7+'02'!Y7+'03'!Y7+'04'!Y7+'05 ACPE'!Y7+'05'!Y7+'06'!Y7+'07'!Y7+'08'!Y7+'09'!Y7+'10'!Y7+'11'!Y7+'12'!Y7+'18'!Y7+'20'!Y7+'25'!Y7</f>
        <v>2908</v>
      </c>
      <c r="Z7" s="49"/>
      <c r="AA7" s="26">
        <f>C7+E7+G7+I7+K7+M7+O7+Q7+S7+U7+W7+Y7</f>
        <v>46194.58</v>
      </c>
      <c r="AB7" s="136"/>
      <c r="AC7" s="2"/>
    </row>
    <row r="8" spans="1:29" x14ac:dyDescent="0.25">
      <c r="A8" s="19" t="s">
        <v>30</v>
      </c>
      <c r="B8" s="59"/>
      <c r="C8" s="97">
        <f>SUM(C6:C7)</f>
        <v>67293.37</v>
      </c>
      <c r="D8" s="78"/>
      <c r="E8" s="32">
        <f>SUM(E6:E7)</f>
        <v>38825.74</v>
      </c>
      <c r="F8" s="59"/>
      <c r="G8" s="97">
        <f>SUM(G6:G7)</f>
        <v>38915.08</v>
      </c>
      <c r="H8" s="78"/>
      <c r="I8" s="32">
        <f>SUM(I6:I7)</f>
        <v>37429.029999999992</v>
      </c>
      <c r="J8" s="59"/>
      <c r="K8" s="97">
        <f>SUM(K6:K7)</f>
        <v>26736.109999999997</v>
      </c>
      <c r="L8" s="78"/>
      <c r="M8" s="32">
        <f>SUM(M6:M7)</f>
        <v>30094.489999999998</v>
      </c>
      <c r="N8" s="59"/>
      <c r="O8" s="97">
        <f>SUM(O6:O7)</f>
        <v>24555.14</v>
      </c>
      <c r="P8" s="78"/>
      <c r="Q8" s="32">
        <f>SUM(Q6:Q7)</f>
        <v>28886.32</v>
      </c>
      <c r="R8" s="59"/>
      <c r="S8" s="97">
        <f>SUM(S6:S7)</f>
        <v>38609.89</v>
      </c>
      <c r="T8" s="78"/>
      <c r="U8" s="32">
        <f>SUM(U6:U7)</f>
        <v>33109.919999999998</v>
      </c>
      <c r="V8" s="59"/>
      <c r="W8" s="97">
        <f>SUM(W6:W7)</f>
        <v>27582.04</v>
      </c>
      <c r="X8" s="78"/>
      <c r="Y8" s="32">
        <f>SUM(Y6:Y7)</f>
        <v>25222.89</v>
      </c>
      <c r="Z8" s="26"/>
      <c r="AA8" s="76">
        <f>C8+E8+G8+I8+K8+M8+O8+Q8+S8+U8+W8+Y8</f>
        <v>417260.01999999996</v>
      </c>
      <c r="AB8" s="136"/>
      <c r="AC8" s="136"/>
    </row>
    <row r="9" spans="1:29" x14ac:dyDescent="0.25">
      <c r="A9"/>
      <c r="B9" s="59"/>
      <c r="C9" s="57"/>
      <c r="D9" s="78"/>
      <c r="E9" s="3"/>
      <c r="F9" s="59"/>
      <c r="G9" s="57"/>
      <c r="H9" s="78"/>
      <c r="I9" s="3"/>
      <c r="J9" s="59"/>
      <c r="K9" s="57"/>
      <c r="L9" s="78"/>
      <c r="M9" s="3"/>
      <c r="N9" s="59"/>
      <c r="O9" s="57"/>
      <c r="P9" s="78"/>
      <c r="Q9" s="3"/>
      <c r="R9" s="59"/>
      <c r="S9" s="57"/>
      <c r="T9" s="78"/>
      <c r="U9" s="3"/>
      <c r="V9" s="59"/>
      <c r="W9" s="57"/>
      <c r="X9" s="78"/>
      <c r="Y9" s="3"/>
      <c r="Z9" s="26"/>
      <c r="AA9" s="26"/>
      <c r="AB9" s="136"/>
    </row>
    <row r="10" spans="1:29" x14ac:dyDescent="0.25">
      <c r="A10" s="19" t="s">
        <v>52</v>
      </c>
      <c r="B10" s="61"/>
      <c r="C10" s="55"/>
      <c r="F10" s="61"/>
      <c r="G10" s="55"/>
      <c r="J10" s="61"/>
      <c r="K10" s="55"/>
      <c r="N10" s="61"/>
      <c r="O10" s="55"/>
      <c r="R10" s="61"/>
      <c r="S10" s="55"/>
      <c r="V10" s="61"/>
      <c r="W10" s="55"/>
      <c r="Z10" s="49"/>
      <c r="AA10" s="49"/>
    </row>
    <row r="11" spans="1:29" x14ac:dyDescent="0.25">
      <c r="A11" s="17" t="s">
        <v>69</v>
      </c>
      <c r="B11" s="59">
        <f>'01'!B11+'02'!B11+'03'!B11+'04'!B11+'05 ACPE'!B11+'05'!B11+'06'!B11+'07'!B11+'08'!B11+'09'!B11+'10'!B11+'11'!B11+'12'!B11+'18'!B11+'20'!B11+'25'!B11</f>
        <v>2556</v>
      </c>
      <c r="C11" s="57">
        <f>'01'!C11+'02'!C11+'03'!C11+'04'!C11+'05 ACPE'!C11+'05'!C11+'06'!C11+'07'!C11+'08'!C11+'09'!C11+'10'!C11+'11'!C11+'12'!C11+'18'!C11+'20'!C11+'25'!C11</f>
        <v>54998.48</v>
      </c>
      <c r="D11" s="78">
        <f>'01'!D11+'02'!D11+'03'!D11+'04'!D11+'05 ACPE'!D11+'05'!D11+'06'!D11+'07'!D11+'08'!D11+'09'!D11+'10'!D11+'11'!D11+'12'!D11+'18'!D11+'20'!D11+'25'!D11</f>
        <v>2169</v>
      </c>
      <c r="E11" s="3">
        <f>'01'!E11+'02'!E11+'03'!E11+'04'!E11+'05 ACPE'!E11+'05'!E11+'06'!E11+'07'!E11+'08'!E11+'09'!E11+'10'!E11+'11'!E11+'12'!E11+'18'!E11+'20'!E11+'25'!E11</f>
        <v>44937.149999999994</v>
      </c>
      <c r="F11" s="59">
        <f>'01'!F11+'02'!F11+'03'!F11+'04'!F11+'05 ACPE'!F11+'05'!F11+'06'!F11+'07'!F11+'08'!F11+'09'!F11+'10'!F11+'11'!F11+'12'!F11+'18'!F11+'20'!F11+'25'!F11</f>
        <v>2299</v>
      </c>
      <c r="G11" s="57">
        <f>'01'!G11+'02'!G11+'03'!G11+'04'!G11+'05 ACPE'!G11+'05'!G11+'06'!G11+'07'!G11+'08'!G11+'09'!G11+'10'!G11+'11'!G11+'12'!G11+'18'!G11+'20'!G11+'25'!G11</f>
        <v>45963.55</v>
      </c>
      <c r="H11" s="78">
        <f>'01'!H11+'02'!H11+'03'!H11+'04'!H11+'05 ACPE'!H11+'05'!H11+'06'!H11+'07'!H11+'08'!H11+'09'!H11+'10'!H11+'11'!H11+'12'!H11+'18'!H11+'20'!H11+'25'!H11</f>
        <v>1996</v>
      </c>
      <c r="I11" s="3">
        <f>'01'!I11+'02'!I11+'03'!I11+'04'!I11+'05 ACPE'!I11+'05'!I11+'06'!I11+'07'!I11+'08'!I11+'09'!I11+'10'!I11+'11'!I11+'12'!I11+'18'!I11+'20'!I11+'25'!I11</f>
        <v>38912.639999999999</v>
      </c>
      <c r="J11" s="59">
        <f>'01'!J11+'02'!J11+'03'!J11+'04'!J11+'05 ACPE'!J11+'05'!J11+'06'!J11+'07'!J11+'08'!J11+'09'!J11+'10'!J11+'11'!J11+'12'!J11+'18'!J11+'20'!J11+'25'!J11</f>
        <v>1616</v>
      </c>
      <c r="K11" s="57">
        <f>'01'!K11+'02'!K11+'03'!K11+'04'!K11+'05 ACPE'!K11+'05'!K11+'06'!K11+'07'!K11+'08'!K11+'09'!K11+'10'!K11+'11'!K11+'12'!K11+'18'!K11+'20'!K11+'25'!K11</f>
        <v>32716.12</v>
      </c>
      <c r="L11" s="78">
        <f>'01'!L11+'02'!L11+'03'!L11+'04'!L11+'05 ACPE'!L11+'05'!L11+'06'!L11+'07'!L11+'08'!L11+'09'!L11+'10'!L11+'11'!L11+'12'!L11+'18'!L11+'20'!L11+'25'!L11</f>
        <v>1407</v>
      </c>
      <c r="M11" s="3">
        <f>'01'!M11+'02'!M11+'03'!M11+'04'!M11+'05 ACPE'!M11+'05'!M11+'06'!M11+'07'!M11+'08'!M11+'09'!M11+'10'!M11+'11'!M11+'12'!M11+'18'!M11+'20'!M11+'25'!M11</f>
        <v>26299.089999999997</v>
      </c>
      <c r="N11" s="59">
        <f>'01'!N11+'02'!N11+'03'!N11+'04'!N11+'05 ACPE'!N11+'05'!N11+'06'!N11+'07'!N11+'08'!N11+'09'!N11+'10'!N11+'11'!N11+'12'!N11+'18'!N11+'20'!N11+'25'!N11</f>
        <v>1164</v>
      </c>
      <c r="O11" s="57">
        <f>'01'!O11+'02'!O11+'03'!O11+'04'!O11+'05 ACPE'!O11+'05'!O11+'06'!O11+'07'!O11+'08'!O11+'09'!O11+'10'!O11+'11'!O11+'12'!O11+'18'!O11+'20'!O11+'25'!O11</f>
        <v>21960.07</v>
      </c>
      <c r="P11" s="78">
        <f>'01'!P11+'02'!P11+'03'!P11+'04'!P11+'05 ACPE'!P11+'05'!P11+'06'!P11+'07'!P11+'08'!P11+'09'!P11+'10'!P11+'11'!P11+'12'!P11+'18'!P11+'20'!P11+'25'!P11</f>
        <v>1363</v>
      </c>
      <c r="Q11" s="3">
        <f>'01'!Q11+'02'!Q11+'03'!Q11+'04'!Q11+'05 ACPE'!Q11+'05'!Q11+'06'!Q11+'07'!Q11+'08'!Q11+'09'!Q11+'10'!Q11+'11'!Q11+'12'!Q11+'18'!Q11+'20'!Q11+'25'!Q11</f>
        <v>28694.880000000001</v>
      </c>
      <c r="R11" s="59">
        <f>'01'!R11+'02'!R11+'03'!R11+'04'!R11+'05 ACPE'!R11+'05'!R11+'06'!R11+'07'!R11+'08'!R11+'09'!R11+'10'!R11+'11'!R11+'12'!R11+'18'!R11+'20'!R11+'25'!R11</f>
        <v>1780</v>
      </c>
      <c r="S11" s="57">
        <f>'01'!S11+'02'!S11+'03'!S11+'04'!S11+'05 ACPE'!S11+'05'!S11+'06'!S11+'07'!S11+'08'!S11+'09'!S11+'10'!S11+'11'!S11+'12'!S11+'18'!S11+'20'!S11+'25'!S11</f>
        <v>44075.17</v>
      </c>
      <c r="T11" s="78">
        <f>'01'!T11+'02'!T11+'03'!T11+'04'!T11+'05 ACPE'!T11+'05'!T11+'06'!T11+'07'!T11+'08'!T11+'09'!T11+'10'!T11+'11'!T11+'12'!T11+'18'!T11+'20'!T11+'25'!T11</f>
        <v>1789</v>
      </c>
      <c r="U11" s="3">
        <f>'01'!U11+'02'!U11+'03'!U11+'04'!U11+'05 ACPE'!U11+'05'!U11+'06'!U11+'07'!U11+'08'!U11+'09'!U11+'10'!U11+'11'!U11+'12'!U11+'18'!U11+'20'!U11+'25'!U11</f>
        <v>44683.7</v>
      </c>
      <c r="V11" s="59">
        <f>'01'!V11+'02'!V11+'03'!V11+'04'!V11+'05 ACPE'!V11+'05'!V11+'06'!V11+'07'!V11+'08'!V11+'09'!V11+'10'!V11+'11'!V11+'12'!V11+'18'!V11+'20'!V11+'25'!V11</f>
        <v>1564</v>
      </c>
      <c r="W11" s="57">
        <f>'01'!W11+'02'!W11+'03'!W11+'04'!W11+'05 ACPE'!W11+'05'!W11+'06'!W11+'07'!W11+'08'!W11+'09'!W11+'10'!W11+'11'!W11+'12'!W11+'18'!W11+'20'!W11+'25'!W11</f>
        <v>45204.130000000005</v>
      </c>
      <c r="X11" s="78">
        <f>'01'!X11+'02'!X11+'03'!X11+'04'!X11+'05 ACPE'!X11+'05'!X11+'06'!X11+'07'!X11+'08'!X11+'09'!X11+'10'!X11+'11'!X11+'12'!X11+'18'!X11+'20'!X11+'25'!X11</f>
        <v>1461</v>
      </c>
      <c r="Y11" s="3">
        <f>'01'!Y11+'02'!Y11+'03'!Y11+'04'!Y11+'05 ACPE'!Y11+'05'!Y11+'06'!Y11+'07'!Y11+'08'!Y11+'09'!Y11+'10'!Y11+'11'!Y11+'12'!Y11+'18'!Y11+'20'!Y11+'25'!Y11</f>
        <v>43848.130000000005</v>
      </c>
      <c r="Z11" s="49">
        <f t="shared" ref="Z11:AA14" si="0">B11+D11+F11+H11+J11+L11+N11+P11+R11+T11+V11+X11</f>
        <v>21164</v>
      </c>
      <c r="AA11" s="26">
        <f t="shared" si="0"/>
        <v>472293.11</v>
      </c>
      <c r="AC11" s="137"/>
    </row>
    <row r="12" spans="1:29" x14ac:dyDescent="0.25">
      <c r="A12" s="17" t="s">
        <v>70</v>
      </c>
      <c r="B12" s="59">
        <f>'01'!B12+'02'!B12+'03'!B12+'04'!B12+'05 ACPE'!B12+'05'!B12+'06'!B12+'07'!B12+'08'!B12+'09'!B12+'10'!B12+'11'!B12+'12'!B12+'18'!B12+'20'!B12+'25'!B12</f>
        <v>377</v>
      </c>
      <c r="C12" s="57">
        <f>'01'!C12+'02'!C12+'03'!C12+'04'!C12+'05 ACPE'!C12+'05'!C12+'06'!C12+'07'!C12+'08'!C12+'09'!C12+'10'!C12+'11'!C12+'12'!C12+'18'!C12+'20'!C12+'25'!C12</f>
        <v>15993.350000000002</v>
      </c>
      <c r="D12" s="78">
        <f>'01'!D12+'02'!D12+'03'!D12+'04'!D12+'05 ACPE'!D12+'05'!D12+'06'!D12+'07'!D12+'08'!D12+'09'!D12+'10'!D12+'11'!D12+'12'!D12+'18'!D12+'20'!D12+'25'!D12</f>
        <v>61</v>
      </c>
      <c r="E12" s="3">
        <f>'01'!E12+'02'!E12+'03'!E12+'04'!E12+'05 ACPE'!E12+'05'!E12+'06'!E12+'07'!E12+'08'!E12+'09'!E12+'10'!E12+'11'!E12+'12'!E12+'18'!E12+'20'!E12+'25'!E12</f>
        <v>2473.2599999999998</v>
      </c>
      <c r="F12" s="59">
        <f>'01'!F12+'02'!F12+'03'!F12+'04'!F12+'05 ACPE'!F12+'05'!F12+'06'!F12+'07'!F12+'08'!F12+'09'!F12+'10'!F12+'11'!F12+'12'!F12+'18'!F12+'20'!F12+'25'!F12</f>
        <v>45</v>
      </c>
      <c r="G12" s="57">
        <f>'01'!G12+'02'!G12+'03'!G12+'04'!G12+'05 ACPE'!G12+'05'!G12+'06'!G12+'07'!G12+'08'!G12+'09'!G12+'10'!G12+'11'!G12+'12'!G12+'18'!G12+'20'!G12+'25'!G12</f>
        <v>1755.5299999999997</v>
      </c>
      <c r="H12" s="78">
        <f>'01'!H12+'02'!H12+'03'!H12+'04'!H12+'05 ACPE'!H12+'05'!H12+'06'!H12+'07'!H12+'08'!H12+'09'!H12+'10'!H12+'11'!H12+'12'!H12+'18'!H12+'20'!H12+'25'!H12</f>
        <v>54</v>
      </c>
      <c r="I12" s="3">
        <f>'01'!I12+'02'!I12+'03'!I12+'04'!I12+'05 ACPE'!I12+'05'!I12+'06'!I12+'07'!I12+'08'!I12+'09'!I12+'10'!I12+'11'!I12+'12'!I12+'18'!I12+'20'!I12+'25'!I12</f>
        <v>2680.02</v>
      </c>
      <c r="J12" s="59">
        <f>'01'!J12+'02'!J12+'03'!J12+'04'!J12+'05 ACPE'!J12+'05'!J12+'06'!J12+'07'!J12+'08'!J12+'09'!J12+'10'!J12+'11'!J12+'12'!J12+'18'!J12+'20'!J12+'25'!J12</f>
        <v>31</v>
      </c>
      <c r="K12" s="57">
        <f>'01'!K12+'02'!K12+'03'!K12+'04'!K12+'05 ACPE'!K12+'05'!K12+'06'!K12+'07'!K12+'08'!K12+'09'!K12+'10'!K12+'11'!K12+'12'!K12+'18'!K12+'20'!K12+'25'!K12</f>
        <v>1150.67</v>
      </c>
      <c r="L12" s="78">
        <f>'01'!L12+'02'!L12+'03'!L12+'04'!L12+'05 ACPE'!L12+'05'!L12+'06'!L12+'07'!L12+'08'!L12+'09'!L12+'10'!L12+'11'!L12+'12'!L12+'18'!L12+'20'!L12+'25'!L12</f>
        <v>19</v>
      </c>
      <c r="M12" s="3">
        <f>'01'!M12+'02'!M12+'03'!M12+'04'!M12+'05 ACPE'!M12+'05'!M12+'06'!M12+'07'!M12+'08'!M12+'09'!M12+'10'!M12+'11'!M12+'12'!M12+'18'!M12+'20'!M12+'25'!M12</f>
        <v>938.14</v>
      </c>
      <c r="N12" s="59">
        <f>'01'!N12+'02'!N12+'03'!N12+'04'!N12+'05 ACPE'!N12+'05'!N12+'06'!N12+'07'!N12+'08'!N12+'09'!N12+'10'!N12+'11'!N12+'12'!N12+'18'!N12+'20'!N12+'25'!N12</f>
        <v>16</v>
      </c>
      <c r="O12" s="57">
        <f>'01'!O12+'02'!O12+'03'!O12+'04'!O12+'05 ACPE'!O12+'05'!O12+'06'!O12+'07'!O12+'08'!O12+'09'!O12+'10'!O12+'11'!O12+'12'!O12+'18'!O12+'20'!O12+'25'!O12</f>
        <v>524.29</v>
      </c>
      <c r="P12" s="78">
        <f>'01'!P12+'02'!P12+'03'!P12+'04'!P12+'05 ACPE'!P12+'05'!P12+'06'!P12+'07'!P12+'08'!P12+'09'!P12+'10'!P12+'11'!P12+'12'!P12+'18'!P12+'20'!P12+'25'!P12</f>
        <v>22</v>
      </c>
      <c r="Q12" s="3">
        <f>'01'!Q12+'02'!Q12+'03'!Q12+'04'!Q12+'05 ACPE'!Q12+'05'!Q12+'06'!Q12+'07'!Q12+'08'!Q12+'09'!Q12+'10'!Q12+'11'!Q12+'12'!Q12+'18'!Q12+'20'!Q12+'25'!Q12</f>
        <v>1801.2599999999998</v>
      </c>
      <c r="R12" s="59">
        <f>'01'!R12+'02'!R12+'03'!R12+'04'!R12+'05 ACPE'!R12+'05'!R12+'06'!R12+'07'!R12+'08'!R12+'09'!R12+'10'!R12+'11'!R12+'12'!R12+'18'!R12+'20'!R12+'25'!R12</f>
        <v>43</v>
      </c>
      <c r="S12" s="57">
        <f>'01'!S12+'02'!S12+'03'!S12+'04'!S12+'05 ACPE'!S12+'05'!S12+'06'!S12+'07'!S12+'08'!S12+'09'!S12+'10'!S12+'11'!S12+'12'!S12+'18'!S12+'20'!S12+'25'!S12</f>
        <v>1795.04</v>
      </c>
      <c r="T12" s="78">
        <f>'01'!T12+'02'!T12+'03'!T12+'04'!T12+'05 ACPE'!T12+'05'!T12+'06'!T12+'07'!T12+'08'!T12+'09'!T12+'10'!T12+'11'!T12+'12'!T12+'18'!T12+'20'!T12+'25'!T12</f>
        <v>37</v>
      </c>
      <c r="U12" s="3">
        <f>'01'!U12+'02'!U12+'03'!U12+'04'!U12+'05 ACPE'!U12+'05'!U12+'06'!U12+'07'!U12+'08'!U12+'09'!U12+'10'!U12+'11'!U12+'12'!U12+'18'!U12+'20'!U12+'25'!U12</f>
        <v>2317.6799999999998</v>
      </c>
      <c r="V12" s="59">
        <f>'01'!V12+'02'!V12+'03'!V12+'04'!V12+'05 ACPE'!V12+'05'!V12+'06'!V12+'07'!V12+'08'!V12+'09'!V12+'10'!V12+'11'!V12+'12'!V12+'18'!V12+'20'!V12+'25'!V12</f>
        <v>37</v>
      </c>
      <c r="W12" s="57">
        <f>'01'!W12+'02'!W12+'03'!W12+'04'!W12+'05 ACPE'!W12+'05'!W12+'06'!W12+'07'!W12+'08'!W12+'09'!W12+'10'!W12+'11'!W12+'12'!W12+'18'!W12+'20'!W12+'25'!W12</f>
        <v>2664.42</v>
      </c>
      <c r="X12" s="78">
        <f>'01'!X12+'02'!X12+'03'!X12+'04'!X12+'05 ACPE'!X12+'05'!X12+'06'!X12+'07'!X12+'08'!X12+'09'!X12+'10'!X12+'11'!X12+'12'!X12+'18'!X12+'20'!X12+'25'!X12</f>
        <v>39</v>
      </c>
      <c r="Y12" s="3">
        <f>'01'!Y12+'02'!Y12+'03'!Y12+'04'!Y12+'05 ACPE'!Y12+'05'!Y12+'06'!Y12+'07'!Y12+'08'!Y12+'09'!Y12+'10'!Y12+'11'!Y12+'12'!Y12+'18'!Y12+'20'!Y12+'25'!Y12</f>
        <v>1614.2700000000002</v>
      </c>
      <c r="Z12" s="49">
        <f t="shared" si="0"/>
        <v>781</v>
      </c>
      <c r="AA12" s="26">
        <f t="shared" si="0"/>
        <v>35707.93</v>
      </c>
      <c r="AC12" s="137"/>
    </row>
    <row r="13" spans="1:29" x14ac:dyDescent="0.25">
      <c r="A13" s="33" t="s">
        <v>71</v>
      </c>
      <c r="B13" s="59">
        <f>'01'!B13+'02'!B13+'03'!B13+'04'!B13+'05 ACPE'!B13+'05'!B13+'06'!B13+'07'!B13+'08'!B13+'09'!B13+'10'!B13+'11'!B13+'12'!B13+'18'!B13+'20'!B13+'25'!B13</f>
        <v>533</v>
      </c>
      <c r="C13" s="57">
        <f>'01'!C13+'02'!C13+'03'!C13+'04'!C13+'05 ACPE'!C13+'05'!C13+'06'!C13+'07'!C13+'08'!C13+'09'!C13+'10'!C13+'11'!C13+'12'!C13+'18'!C13+'20'!C13+'25'!C13</f>
        <v>27557.72</v>
      </c>
      <c r="D13" s="78">
        <f>'01'!D13+'02'!D13+'03'!D13+'04'!D13+'05 ACPE'!D13+'05'!D13+'06'!D13+'07'!D13+'08'!D13+'09'!D13+'10'!D13+'11'!D13+'12'!D13+'18'!D13+'20'!D13+'25'!D13</f>
        <v>400</v>
      </c>
      <c r="E13" s="3">
        <f>'01'!E13+'02'!E13+'03'!E13+'04'!E13+'05 ACPE'!E13+'05'!E13+'06'!E13+'07'!E13+'08'!E13+'09'!E13+'10'!E13+'11'!E13+'12'!E13+'18'!E13+'20'!E13+'25'!E13</f>
        <v>21850.21</v>
      </c>
      <c r="F13" s="59">
        <f>'01'!F13+'02'!F13+'03'!F13+'04'!F13+'05 ACPE'!F13+'05'!F13+'06'!F13+'07'!F13+'08'!F13+'09'!F13+'10'!F13+'11'!F13+'12'!F13+'18'!F13+'20'!F13+'25'!F13</f>
        <v>412</v>
      </c>
      <c r="G13" s="57">
        <f>'01'!G13+'02'!G13+'03'!G13+'04'!G13+'05 ACPE'!G13+'05'!G13+'06'!G13+'07'!G13+'08'!G13+'09'!G13+'10'!G13+'11'!G13+'12'!G13+'18'!G13+'20'!G13+'25'!G13</f>
        <v>22307</v>
      </c>
      <c r="H13" s="78">
        <f>'01'!H13+'02'!H13+'03'!H13+'04'!H13+'05 ACPE'!H13+'05'!H13+'06'!H13+'07'!H13+'08'!H13+'09'!H13+'10'!H13+'11'!H13+'12'!H13+'18'!H13+'20'!H13+'25'!H13</f>
        <v>431</v>
      </c>
      <c r="I13" s="3">
        <f>'01'!I13+'02'!I13+'03'!I13+'04'!I13+'05 ACPE'!I13+'05'!I13+'06'!I13+'07'!I13+'08'!I13+'09'!I13+'10'!I13+'11'!I13+'12'!I13+'18'!I13+'20'!I13+'25'!I13</f>
        <v>22660.020000000004</v>
      </c>
      <c r="J13" s="59">
        <f>'01'!J13+'02'!J13+'03'!J13+'04'!J13+'05 ACPE'!J13+'05'!J13+'06'!J13+'07'!J13+'08'!J13+'09'!J13+'10'!J13+'11'!J13+'12'!J13+'18'!J13+'20'!J13+'25'!J13</f>
        <v>328</v>
      </c>
      <c r="K13" s="57">
        <f>'01'!K13+'02'!K13+'03'!K13+'04'!K13+'05 ACPE'!K13+'05'!K13+'06'!K13+'07'!K13+'08'!K13+'09'!K13+'10'!K13+'11'!K13+'12'!K13+'18'!K13+'20'!K13+'25'!K13</f>
        <v>14189.01</v>
      </c>
      <c r="L13" s="78">
        <f>'01'!L13+'02'!L13+'03'!L13+'04'!L13+'05 ACPE'!L13+'05'!L13+'06'!L13+'07'!L13+'08'!L13+'09'!L13+'10'!L13+'11'!L13+'12'!L13+'18'!L13+'20'!L13+'25'!L13</f>
        <v>215</v>
      </c>
      <c r="M13" s="3">
        <f>'01'!M13+'02'!M13+'03'!M13+'04'!M13+'05 ACPE'!M13+'05'!M13+'06'!M13+'07'!M13+'08'!M13+'09'!M13+'10'!M13+'11'!M13+'12'!M13+'18'!M13+'20'!M13+'25'!M13</f>
        <v>10253.200000000001</v>
      </c>
      <c r="N13" s="59">
        <f>'01'!N13+'02'!N13+'03'!N13+'04'!N13+'05 ACPE'!N13+'05'!N13+'06'!N13+'07'!N13+'08'!N13+'09'!N13+'10'!N13+'11'!N13+'12'!N13+'18'!N13+'20'!N13+'25'!N13</f>
        <v>193</v>
      </c>
      <c r="O13" s="57">
        <f>'01'!O13+'02'!O13+'03'!O13+'04'!O13+'05 ACPE'!O13+'05'!O13+'06'!O13+'07'!O13+'08'!O13+'09'!O13+'10'!O13+'11'!O13+'12'!O13+'18'!O13+'20'!O13+'25'!O13</f>
        <v>8941</v>
      </c>
      <c r="P13" s="78">
        <f>'01'!P13+'02'!P13+'03'!P13+'04'!P13+'05 ACPE'!P13+'05'!P13+'06'!P13+'07'!P13+'08'!P13+'09'!P13+'10'!P13+'11'!P13+'12'!P13+'18'!P13+'20'!P13+'25'!P13</f>
        <v>223</v>
      </c>
      <c r="Q13" s="3">
        <f>'01'!Q13+'02'!Q13+'03'!Q13+'04'!Q13+'05 ACPE'!Q13+'05'!Q13+'06'!Q13+'07'!Q13+'08'!Q13+'09'!Q13+'10'!Q13+'11'!Q13+'12'!Q13+'18'!Q13+'20'!Q13+'25'!Q13</f>
        <v>10555.4</v>
      </c>
      <c r="R13" s="59">
        <f>'01'!R13+'02'!R13+'03'!R13+'04'!R13+'05 ACPE'!R13+'05'!R13+'06'!R13+'07'!R13+'08'!R13+'09'!R13+'10'!R13+'11'!R13+'12'!R13+'18'!R13+'20'!R13+'25'!R13</f>
        <v>311</v>
      </c>
      <c r="S13" s="57">
        <f>'01'!S13+'02'!S13+'03'!S13+'04'!S13+'05 ACPE'!S13+'05'!S13+'06'!S13+'07'!S13+'08'!S13+'09'!S13+'10'!S13+'11'!S13+'12'!S13+'18'!S13+'20'!S13+'25'!S13</f>
        <v>15702.140000000003</v>
      </c>
      <c r="T13" s="78">
        <f>'01'!T13+'02'!T13+'03'!T13+'04'!T13+'05 ACPE'!T13+'05'!T13+'06'!T13+'07'!T13+'08'!T13+'09'!T13+'10'!T13+'11'!T13+'12'!T13+'18'!T13+'20'!T13+'25'!T13</f>
        <v>294</v>
      </c>
      <c r="U13" s="3">
        <f>'01'!U13+'02'!U13+'03'!U13+'04'!U13+'05 ACPE'!U13+'05'!U13+'06'!U13+'07'!U13+'08'!U13+'09'!U13+'10'!U13+'11'!U13+'12'!U13+'18'!U13+'20'!U13+'25'!U13</f>
        <v>15935</v>
      </c>
      <c r="V13" s="59">
        <f>'01'!V13+'02'!V13+'03'!V13+'04'!V13+'05 ACPE'!V13+'05'!V13+'06'!V13+'07'!V13+'08'!V13+'09'!V13+'10'!V13+'11'!V13+'12'!V13+'18'!V13+'20'!V13+'25'!V13</f>
        <v>299</v>
      </c>
      <c r="W13" s="57">
        <f>'01'!W13+'02'!W13+'03'!W13+'04'!W13+'05 ACPE'!W13+'05'!W13+'06'!W13+'07'!W13+'08'!W13+'09'!W13+'10'!W13+'11'!W13+'12'!W13+'18'!W13+'20'!W13+'25'!W13</f>
        <v>12874.59</v>
      </c>
      <c r="X13" s="78">
        <f>'01'!X13+'02'!X13+'03'!X13+'04'!X13+'05 ACPE'!X13+'05'!X13+'06'!X13+'07'!X13+'08'!X13+'09'!X13+'10'!X13+'11'!X13+'12'!X13+'18'!X13+'20'!X13+'25'!X13</f>
        <v>311</v>
      </c>
      <c r="Y13" s="3">
        <f>'01'!Y13+'02'!Y13+'03'!Y13+'04'!Y13+'05 ACPE'!Y13+'05'!Y13+'06'!Y13+'07'!Y13+'08'!Y13+'09'!Y13+'10'!Y13+'11'!Y13+'12'!Y13+'18'!Y13+'20'!Y13+'25'!Y13</f>
        <v>14569.810000000001</v>
      </c>
      <c r="Z13" s="49">
        <f t="shared" si="0"/>
        <v>3950</v>
      </c>
      <c r="AA13" s="26">
        <f t="shared" si="0"/>
        <v>197395.1</v>
      </c>
      <c r="AB13" s="2"/>
      <c r="AC13" s="137"/>
    </row>
    <row r="14" spans="1:29" x14ac:dyDescent="0.25">
      <c r="A14" s="33" t="s">
        <v>72</v>
      </c>
      <c r="B14" s="59">
        <f>'01'!B14+'02'!B14+'03'!B14+'04'!B14+'05 ACPE'!B14+'05'!B14+'06'!B14+'07'!B14+'08'!B14+'09'!B14+'10'!B14+'11'!B14+'12'!B14+'18'!B14+'20'!B14+'25'!B14</f>
        <v>29</v>
      </c>
      <c r="C14" s="57">
        <f>'01'!C14+'02'!C14+'03'!C14+'04'!C14+'05 ACPE'!C14+'05'!C14+'06'!C14+'07'!C14+'08'!C14+'09'!C14+'10'!C14+'11'!C14+'12'!C14+'18'!C14+'20'!C14+'25'!C14</f>
        <v>565</v>
      </c>
      <c r="D14" s="78">
        <f>'01'!D14+'02'!D14+'03'!D14+'04'!D14+'05 ACPE'!D14+'05'!D14+'06'!D14+'07'!D14+'08'!D14+'09'!D14+'10'!D14+'11'!D14+'12'!D14+'18'!D14+'20'!D14+'25'!D14</f>
        <v>26</v>
      </c>
      <c r="E14" s="3">
        <f>'01'!E14+'02'!E14+'03'!E14+'04'!E14+'05 ACPE'!E14+'05'!E14+'06'!E14+'07'!E14+'08'!E14+'09'!E14+'10'!E14+'11'!E14+'12'!E14+'18'!E14+'20'!E14+'25'!E14</f>
        <v>667</v>
      </c>
      <c r="F14" s="59">
        <f>'01'!F14+'02'!F14+'03'!F14+'04'!F14+'05 ACPE'!F14+'05'!F14+'06'!F14+'07'!F14+'08'!F14+'09'!F14+'10'!F14+'11'!F14+'12'!F14+'18'!F14+'20'!F14+'25'!F14</f>
        <v>11</v>
      </c>
      <c r="G14" s="57">
        <f>'01'!G14+'02'!G14+'03'!G14+'04'!G14+'05 ACPE'!G14+'05'!G14+'06'!G14+'07'!G14+'08'!G14+'09'!G14+'10'!G14+'11'!G14+'12'!G14+'18'!G14+'20'!G14+'25'!G14</f>
        <v>444</v>
      </c>
      <c r="H14" s="78">
        <f>'01'!H14+'02'!H14+'03'!H14+'04'!H14+'05 ACPE'!H14+'05'!H14+'06'!H14+'07'!H14+'08'!H14+'09'!H14+'10'!H14+'11'!H14+'12'!H14+'18'!H14+'20'!H14+'25'!H14</f>
        <v>13</v>
      </c>
      <c r="I14" s="3">
        <f>'01'!I14+'02'!I14+'03'!I14+'04'!I14+'05 ACPE'!I14+'05'!I14+'06'!I14+'07'!I14+'08'!I14+'09'!I14+'10'!I14+'11'!I14+'12'!I14+'18'!I14+'20'!I14+'25'!I14</f>
        <v>52</v>
      </c>
      <c r="J14" s="59">
        <f>'01'!J14+'02'!J14+'03'!J14+'04'!J14+'05 ACPE'!J14+'05'!J14+'06'!J14+'07'!J14+'08'!J14+'09'!J14+'10'!J14+'11'!J14+'12'!J14+'18'!J14+'20'!J14+'25'!J14</f>
        <v>10</v>
      </c>
      <c r="K14" s="57">
        <f>'01'!K14+'02'!K14+'03'!K14+'04'!K14+'05 ACPE'!K14+'05'!K14+'06'!K14+'07'!K14+'08'!K14+'09'!K14+'10'!K14+'11'!K14+'12'!K14+'18'!K14+'20'!K14+'25'!K14</f>
        <v>149</v>
      </c>
      <c r="L14" s="78">
        <f>'01'!L14+'02'!L14+'03'!L14+'04'!L14+'05 ACPE'!L14+'05'!L14+'06'!L14+'07'!L14+'08'!L14+'09'!L14+'10'!L14+'11'!L14+'12'!L14+'18'!L14+'20'!L14+'25'!L14</f>
        <v>7</v>
      </c>
      <c r="M14" s="3">
        <f>'01'!M14+'02'!M14+'03'!M14+'04'!M14+'05 ACPE'!M14+'05'!M14+'06'!M14+'07'!M14+'08'!M14+'09'!M14+'10'!M14+'11'!M14+'12'!M14+'18'!M14+'20'!M14+'25'!M14</f>
        <v>0</v>
      </c>
      <c r="N14" s="59">
        <f>'01'!N14+'02'!N14+'03'!N14+'04'!N14+'05 ACPE'!N14+'05'!N14+'06'!N14+'07'!N14+'08'!N14+'09'!N14+'10'!N14+'11'!N14+'12'!N14+'18'!N14+'20'!N14+'25'!N14</f>
        <v>5</v>
      </c>
      <c r="O14" s="57">
        <f>'01'!O14+'02'!O14+'03'!O14+'04'!O14+'05 ACPE'!O14+'05'!O14+'06'!O14+'07'!O14+'08'!O14+'09'!O14+'10'!O14+'11'!O14+'12'!O14+'18'!O14+'20'!O14+'25'!O14</f>
        <v>0</v>
      </c>
      <c r="P14" s="78">
        <f>'01'!P14+'02'!P14+'03'!P14+'04'!P14+'05 ACPE'!P14+'05'!P14+'06'!P14+'07'!P14+'08'!P14+'09'!P14+'10'!P14+'11'!P14+'12'!P14+'18'!P14+'20'!P14+'25'!P14</f>
        <v>2</v>
      </c>
      <c r="Q14" s="3">
        <f>'01'!Q14+'02'!Q14+'03'!Q14+'04'!Q14+'05 ACPE'!Q14+'05'!Q14+'06'!Q14+'07'!Q14+'08'!Q14+'09'!Q14+'10'!Q14+'11'!Q14+'12'!Q14+'18'!Q14+'20'!Q14+'25'!Q14</f>
        <v>0</v>
      </c>
      <c r="R14" s="59">
        <f>'01'!R14+'02'!R14+'03'!R14+'04'!R14+'05 ACPE'!R14+'05'!R14+'06'!R14+'07'!R14+'08'!R14+'09'!R14+'10'!R14+'11'!R14+'12'!R14+'18'!R14+'20'!R14+'25'!R14</f>
        <v>2</v>
      </c>
      <c r="S14" s="57">
        <f>'01'!S14+'02'!S14+'03'!S14+'04'!S14+'05 ACPE'!S14+'05'!S14+'06'!S14+'07'!S14+'08'!S14+'09'!S14+'10'!S14+'11'!S14+'12'!S14+'18'!S14+'20'!S14+'25'!S14</f>
        <v>0</v>
      </c>
      <c r="T14" s="78">
        <f>'01'!T14+'02'!T14+'03'!T14+'04'!T14+'05 ACPE'!T14+'05'!T14+'06'!T14+'07'!T14+'08'!T14+'09'!T14+'10'!T14+'11'!T14+'12'!T14+'18'!T14+'20'!T14+'25'!T14</f>
        <v>12</v>
      </c>
      <c r="U14" s="3">
        <f>'01'!U14+'02'!U14+'03'!U14+'04'!U14+'05 ACPE'!U14+'05'!U14+'06'!U14+'07'!U14+'08'!U14+'09'!U14+'10'!U14+'11'!U14+'12'!U14+'18'!U14+'20'!U14+'25'!U14</f>
        <v>0</v>
      </c>
      <c r="V14" s="59">
        <f>'01'!V14+'02'!V14+'03'!V14+'04'!V14+'05 ACPE'!V14+'05'!V14+'06'!V14+'07'!V14+'08'!V14+'09'!V14+'10'!V14+'11'!V14+'12'!V14+'18'!V14+'20'!V14+'25'!V14</f>
        <v>0</v>
      </c>
      <c r="W14" s="57">
        <f>'01'!W14+'02'!W14+'03'!W14+'04'!W14+'05 ACPE'!W14+'05'!W14+'06'!W14+'07'!W14+'08'!W14+'09'!W14+'10'!W14+'11'!W14+'12'!W14+'18'!W14+'20'!W14+'25'!W14</f>
        <v>0</v>
      </c>
      <c r="X14" s="78">
        <f>'01'!X14+'02'!X14+'03'!X14+'04'!X14+'05 ACPE'!X14+'05'!X14+'06'!X14+'07'!X14+'08'!X14+'09'!X14+'10'!X14+'11'!X14+'12'!X14+'18'!X14+'20'!X14+'25'!X14</f>
        <v>12</v>
      </c>
      <c r="Y14" s="3">
        <f>'01'!Y14+'02'!Y14+'03'!Y14+'04'!Y14+'05 ACPE'!Y14+'05'!Y14+'06'!Y14+'07'!Y14+'08'!Y14+'09'!Y14+'10'!Y14+'11'!Y14+'12'!Y14+'18'!Y14+'20'!Y14+'25'!Y14</f>
        <v>267</v>
      </c>
      <c r="Z14" s="49">
        <f t="shared" si="0"/>
        <v>129</v>
      </c>
      <c r="AA14" s="26">
        <f t="shared" si="0"/>
        <v>2144</v>
      </c>
    </row>
    <row r="15" spans="1:29" x14ac:dyDescent="0.25">
      <c r="A15" s="70" t="s">
        <v>73</v>
      </c>
      <c r="B15" s="120">
        <f t="shared" ref="B15:AA15" si="1">SUM(B11:B14)</f>
        <v>3495</v>
      </c>
      <c r="C15" s="102">
        <f t="shared" si="1"/>
        <v>99114.55</v>
      </c>
      <c r="D15" s="114">
        <f t="shared" si="1"/>
        <v>2656</v>
      </c>
      <c r="E15" s="104">
        <f t="shared" si="1"/>
        <v>69927.62</v>
      </c>
      <c r="F15" s="120">
        <f t="shared" si="1"/>
        <v>2767</v>
      </c>
      <c r="G15" s="102">
        <f t="shared" si="1"/>
        <v>70470.080000000002</v>
      </c>
      <c r="H15" s="114">
        <f t="shared" si="1"/>
        <v>2494</v>
      </c>
      <c r="I15" s="104">
        <f t="shared" si="1"/>
        <v>64304.68</v>
      </c>
      <c r="J15" s="120">
        <f t="shared" si="1"/>
        <v>1985</v>
      </c>
      <c r="K15" s="102">
        <f t="shared" si="1"/>
        <v>48204.800000000003</v>
      </c>
      <c r="L15" s="114">
        <f t="shared" si="1"/>
        <v>1648</v>
      </c>
      <c r="M15" s="104">
        <f t="shared" si="1"/>
        <v>37490.429999999993</v>
      </c>
      <c r="N15" s="120">
        <f t="shared" si="1"/>
        <v>1378</v>
      </c>
      <c r="O15" s="102">
        <f t="shared" si="1"/>
        <v>31425.360000000001</v>
      </c>
      <c r="P15" s="114">
        <f t="shared" si="1"/>
        <v>1610</v>
      </c>
      <c r="Q15" s="104">
        <f t="shared" si="1"/>
        <v>41051.54</v>
      </c>
      <c r="R15" s="120">
        <f t="shared" si="1"/>
        <v>2136</v>
      </c>
      <c r="S15" s="102">
        <f t="shared" si="1"/>
        <v>61572.350000000006</v>
      </c>
      <c r="T15" s="114">
        <f t="shared" si="1"/>
        <v>2132</v>
      </c>
      <c r="U15" s="104">
        <f t="shared" si="1"/>
        <v>62936.38</v>
      </c>
      <c r="V15" s="120">
        <f t="shared" si="1"/>
        <v>1900</v>
      </c>
      <c r="W15" s="102">
        <f t="shared" si="1"/>
        <v>60743.14</v>
      </c>
      <c r="X15" s="114">
        <f t="shared" si="1"/>
        <v>1823</v>
      </c>
      <c r="Y15" s="104">
        <f t="shared" si="1"/>
        <v>60299.210000000006</v>
      </c>
      <c r="Z15" s="98">
        <f t="shared" si="1"/>
        <v>26024</v>
      </c>
      <c r="AA15" s="76">
        <f t="shared" si="1"/>
        <v>707540.14</v>
      </c>
    </row>
    <row r="16" spans="1:29" s="18" customFormat="1" x14ac:dyDescent="0.25">
      <c r="A16" s="16"/>
      <c r="B16" s="59"/>
      <c r="C16" s="57"/>
      <c r="D16" s="78"/>
      <c r="E16" s="3"/>
      <c r="F16" s="59"/>
      <c r="G16" s="122"/>
      <c r="H16" s="78"/>
      <c r="I16" s="3"/>
      <c r="J16" s="59"/>
      <c r="K16" s="57"/>
      <c r="L16" s="78"/>
      <c r="M16" s="3"/>
      <c r="N16" s="59"/>
      <c r="O16" s="57"/>
      <c r="P16" s="78"/>
      <c r="Q16" s="3"/>
      <c r="R16" s="59"/>
      <c r="S16" s="57"/>
      <c r="T16" s="78"/>
      <c r="U16" s="3"/>
      <c r="V16" s="59"/>
      <c r="W16" s="57"/>
      <c r="X16" s="78"/>
      <c r="Y16" s="3"/>
      <c r="Z16" s="26"/>
      <c r="AA16" s="26"/>
    </row>
    <row r="17" spans="1:29" x14ac:dyDescent="0.25">
      <c r="A17" s="19" t="s">
        <v>74</v>
      </c>
      <c r="B17" s="121"/>
      <c r="C17" s="122"/>
      <c r="D17" s="33"/>
      <c r="E17" s="18"/>
      <c r="F17" s="121"/>
      <c r="G17" s="122"/>
      <c r="H17" s="33"/>
      <c r="I17" s="18"/>
      <c r="J17" s="121"/>
      <c r="K17" s="122"/>
      <c r="L17" s="33"/>
      <c r="M17" s="18"/>
      <c r="N17" s="121"/>
      <c r="O17" s="122"/>
      <c r="P17" s="33"/>
      <c r="Q17" s="18"/>
      <c r="R17" s="121"/>
      <c r="S17" s="122"/>
      <c r="T17" s="33"/>
      <c r="U17" s="18"/>
      <c r="V17" s="121"/>
      <c r="W17" s="122"/>
      <c r="X17" s="33"/>
      <c r="Y17" s="18"/>
      <c r="Z17" s="63"/>
      <c r="AA17" s="63"/>
    </row>
    <row r="18" spans="1:29" x14ac:dyDescent="0.25">
      <c r="A18" s="33" t="s">
        <v>75</v>
      </c>
      <c r="B18" s="59">
        <f>'01'!B18+'02'!B18+'03'!B18+'04'!B18+'05 ACPE'!B18+'05'!B18+'06'!B18+'07'!B18+'08'!B18+'09'!B18+'10'!B18+'11'!B18+'12'!B18+'18'!B18+'20'!B18+'25'!B18</f>
        <v>0</v>
      </c>
      <c r="C18" s="57">
        <f>'01'!C18+'02'!C18+'03'!C18+'04'!C18+'05 ACPE'!C18+'05'!C18+'06'!C18+'07'!C18+'08'!C18+'09'!C18+'10'!C18+'11'!C18+'12'!C18+'18'!C18+'20'!C18+'25'!C18</f>
        <v>0</v>
      </c>
      <c r="D18" s="78">
        <f>'01'!D18+'02'!D18+'03'!D18+'04'!D18+'05 ACPE'!D18+'05'!D18+'06'!D18+'07'!D18+'08'!D18+'09'!D18+'10'!D18+'11'!D18+'12'!D18+'18'!D18+'20'!D18+'25'!D18</f>
        <v>95</v>
      </c>
      <c r="E18" s="3">
        <f>'01'!E18+'02'!E18+'03'!E18+'04'!E18+'05 ACPE'!E18+'05'!E18+'06'!E18+'07'!E18+'08'!E18+'09'!E18+'10'!E18+'11'!E18+'12'!E18+'18'!E18+'20'!E18+'25'!E18</f>
        <v>3682.93</v>
      </c>
      <c r="F18" s="59">
        <f>'01'!F18+'02'!F18+'03'!F18+'04'!F18+'05 ACPE'!F18+'05'!F18+'06'!F18+'07'!F18+'08'!F18+'09'!F18+'10'!F18+'11'!F18+'12'!F18+'18'!F18+'20'!F18+'25'!F18</f>
        <v>74</v>
      </c>
      <c r="G18" s="57">
        <f>'01'!G18+'02'!G18+'03'!G18+'04'!G18+'05 ACPE'!G18+'05'!G18+'06'!G18+'07'!G18+'08'!G18+'09'!G18+'10'!G18+'11'!G18+'12'!G18+'18'!G18+'20'!G18+'25'!G18</f>
        <v>3702.22</v>
      </c>
      <c r="H18" s="78">
        <f>'01'!H18+'02'!H18+'03'!H18+'04'!H18+'05 ACPE'!H18+'05'!H18+'06'!H18+'07'!H18+'08'!H18+'09'!H18+'10'!H18+'11'!H18+'12'!H18+'18'!H18+'20'!H18+'25'!H18</f>
        <v>130</v>
      </c>
      <c r="I18" s="3">
        <f>'01'!I18+'02'!I18+'03'!I18+'04'!I18+'05 ACPE'!I18+'05'!I18+'06'!I18+'07'!I18+'08'!I18+'09'!I18+'10'!I18+'11'!I18+'12'!I18+'18'!I18+'20'!I18+'25'!I18</f>
        <v>5324.47</v>
      </c>
      <c r="J18" s="59">
        <f>'01'!J18+'02'!J18+'03'!J18+'04'!J18+'05 ACPE'!J18+'05'!J18+'06'!J18+'07'!J18+'08'!J18+'09'!J18+'10'!J18+'11'!J18+'12'!J18+'18'!J18+'20'!J18+'25'!J18</f>
        <v>14</v>
      </c>
      <c r="K18" s="57">
        <f>'01'!K18+'02'!K18+'03'!K18+'04'!K18+'05 ACPE'!K18+'05'!K18+'06'!K18+'07'!K18+'08'!K18+'09'!K18+'10'!K18+'11'!K18+'12'!K18+'18'!K18+'20'!K18+'25'!K18</f>
        <v>779.8</v>
      </c>
      <c r="L18" s="78">
        <f>'01'!L18+'02'!L18+'03'!L18+'04'!L18+'05 ACPE'!L18+'05'!L18+'06'!L18+'07'!L18+'08'!L18+'09'!L18+'10'!L18+'11'!L18+'12'!L18+'18'!L18+'20'!L18+'25'!L18</f>
        <v>64</v>
      </c>
      <c r="M18" s="3">
        <f>'01'!M18+'02'!M18+'03'!M18+'04'!M18+'05 ACPE'!M18+'05'!M18+'06'!M18+'07'!M18+'08'!M18+'09'!M18+'10'!M18+'11'!M18+'12'!M18+'18'!M18+'20'!M18+'25'!M18</f>
        <v>2998.09</v>
      </c>
      <c r="N18" s="59">
        <f>'01'!N18+'02'!N18+'03'!N18+'04'!N18+'05 ACPE'!N18+'05'!N18+'06'!N18+'07'!N18+'08'!N18+'09'!N18+'10'!N18+'11'!N18+'12'!N18+'18'!N18+'20'!N18+'25'!N18</f>
        <v>13</v>
      </c>
      <c r="O18" s="57">
        <f>'01'!O18+'02'!O18+'03'!O18+'04'!O18+'05 ACPE'!O18+'05'!O18+'06'!O18+'07'!O18+'08'!O18+'09'!O18+'10'!O18+'11'!O18+'12'!O18+'18'!O18+'20'!O18+'25'!O18</f>
        <v>476.45</v>
      </c>
      <c r="P18" s="78">
        <f>'01'!P18+'02'!P18+'03'!P18+'04'!P18+'05 ACPE'!P18+'05'!P18+'06'!P18+'07'!P18+'08'!P18+'09'!P18+'10'!P18+'11'!P18+'12'!P18+'18'!P18+'20'!P18+'25'!P18</f>
        <v>21</v>
      </c>
      <c r="Q18" s="3">
        <f>'01'!Q18+'02'!Q18+'03'!Q18+'04'!Q18+'05 ACPE'!Q18+'05'!Q18+'06'!Q18+'07'!Q18+'08'!Q18+'09'!Q18+'10'!Q18+'11'!Q18+'12'!Q18+'18'!Q18+'20'!Q18+'25'!Q18</f>
        <v>361.2</v>
      </c>
      <c r="R18" s="59">
        <f>'01'!R18+'02'!R18+'03'!R18+'04'!R18+'05 ACPE'!R18+'05'!R18+'06'!R18+'07'!R18+'08'!R18+'09'!R18+'10'!R18+'11'!R18+'12'!R18+'18'!R18+'20'!R18+'25'!R18</f>
        <v>24</v>
      </c>
      <c r="S18" s="57">
        <f>'01'!S18+'02'!S18+'03'!S18+'04'!S18+'05 ACPE'!S18+'05'!S18+'06'!S18+'07'!S18+'08'!S18+'09'!S18+'10'!S18+'11'!S18+'12'!S18+'18'!S18+'20'!S18+'25'!S18</f>
        <v>1661.05</v>
      </c>
      <c r="T18" s="78">
        <f>'01'!T18+'02'!T18+'03'!T18+'04'!T18+'05 ACPE'!T18+'05'!T18+'06'!T18+'07'!T18+'08'!T18+'09'!T18+'10'!T18+'11'!T18+'12'!T18+'18'!T18+'20'!T18+'25'!T18</f>
        <v>18</v>
      </c>
      <c r="U18" s="3">
        <f>'01'!U18+'02'!U18+'03'!U18+'04'!U18+'05 ACPE'!U18+'05'!U18+'06'!U18+'07'!U18+'08'!U18+'09'!U18+'10'!U18+'11'!U18+'12'!U18+'18'!U18+'20'!U18+'25'!U18</f>
        <v>1099.98</v>
      </c>
      <c r="V18" s="59">
        <f>'01'!V18+'02'!V18+'03'!V18+'04'!V18+'05 ACPE'!V18+'05'!V18+'06'!V18+'07'!V18+'08'!V18+'09'!V18+'10'!V18+'11'!V18+'12'!V18+'18'!V18+'20'!V18+'25'!V18</f>
        <v>0</v>
      </c>
      <c r="W18" s="57">
        <f>'01'!W18+'02'!W18+'03'!W18+'04'!W18+'05 ACPE'!W18+'05'!W18+'06'!W18+'07'!W18+'08'!W18+'09'!W18+'10'!W18+'11'!W18+'12'!W18+'18'!W18+'20'!W18+'25'!W18</f>
        <v>0</v>
      </c>
      <c r="X18" s="78">
        <f>'01'!X18+'02'!X18+'03'!X18+'04'!X18+'05 ACPE'!X18+'05'!X18+'06'!X18+'07'!X18+'08'!X18+'09'!X18+'10'!X18+'11'!X18+'12'!X18+'18'!X18+'20'!X18+'25'!X18</f>
        <v>0</v>
      </c>
      <c r="Y18" s="3">
        <f>'01'!Y18+'02'!Y18+'03'!Y18+'04'!Y18+'05 ACPE'!Y18+'05'!Y18+'06'!Y18+'07'!Y18+'08'!Y18+'09'!Y18+'10'!Y18+'11'!Y18+'12'!Y18+'18'!Y18+'20'!Y18+'25'!Y18</f>
        <v>0</v>
      </c>
      <c r="Z18" s="26">
        <f t="shared" ref="Z18:AA23" si="2">B18+D18+F18+H18+J18+L18+N18+P18+R18+T18+V18+X18</f>
        <v>453</v>
      </c>
      <c r="AA18" s="26">
        <f t="shared" si="2"/>
        <v>20086.189999999999</v>
      </c>
    </row>
    <row r="19" spans="1:29" x14ac:dyDescent="0.25">
      <c r="A19" s="33" t="s">
        <v>76</v>
      </c>
      <c r="B19" s="59">
        <f>'01'!B19+'02'!B19+'03'!B19+'04'!B19+'05 ACPE'!B19+'05'!B19+'06'!B19+'07'!B19+'08'!B19+'09'!B19+'10'!B19+'11'!B19+'12'!B19+'18'!B19+'20'!B19+'25'!B19</f>
        <v>3</v>
      </c>
      <c r="C19" s="57">
        <f>'01'!C19+'02'!C19+'03'!C19+'04'!C19+'05 ACPE'!C19+'05'!C19+'06'!C19+'07'!C19+'08'!C19+'09'!C19+'10'!C19+'11'!C19+'12'!C19+'18'!C19+'20'!C19+'25'!C19</f>
        <v>522.88</v>
      </c>
      <c r="D19" s="78">
        <f>'01'!D19+'02'!D19+'03'!D19+'04'!D19+'05 ACPE'!D19+'05'!D19+'06'!D19+'07'!D19+'08'!D19+'09'!D19+'10'!D19+'11'!D19+'12'!D19+'18'!D19+'20'!D19+'25'!D19</f>
        <v>5</v>
      </c>
      <c r="E19" s="3">
        <f>'01'!E19+'02'!E19+'03'!E19+'04'!E19+'05 ACPE'!E19+'05'!E19+'06'!E19+'07'!E19+'08'!E19+'09'!E19+'10'!E19+'11'!E19+'12'!E19+'18'!E19+'20'!E19+'25'!E19</f>
        <v>1242.6500000000001</v>
      </c>
      <c r="F19" s="59">
        <f>'01'!F19+'02'!F19+'03'!F19+'04'!F19+'05 ACPE'!F19+'05'!F19+'06'!F19+'07'!F19+'08'!F19+'09'!F19+'10'!F19+'11'!F19+'12'!F19+'18'!F19+'20'!F19+'25'!F19</f>
        <v>3</v>
      </c>
      <c r="G19" s="57">
        <f>'01'!G19+'02'!G19+'03'!G19+'04'!G19+'05 ACPE'!G19+'05'!G19+'06'!G19+'07'!G19+'08'!G19+'09'!G19+'10'!G19+'11'!G19+'12'!G19+'18'!G19+'20'!G19+'25'!G19</f>
        <v>944.14</v>
      </c>
      <c r="H19" s="78">
        <f>'01'!H19+'02'!H19+'03'!H19+'04'!H19+'05 ACPE'!H19+'05'!H19+'06'!H19+'07'!H19+'08'!H19+'09'!H19+'10'!H19+'11'!H19+'12'!H19+'18'!H19+'20'!H19+'25'!H19</f>
        <v>1</v>
      </c>
      <c r="I19" s="3">
        <f>'01'!I19+'02'!I19+'03'!I19+'04'!I19+'05 ACPE'!I19+'05'!I19+'06'!I19+'07'!I19+'08'!I19+'09'!I19+'10'!I19+'11'!I19+'12'!I19+'18'!I19+'20'!I19+'25'!I19</f>
        <v>328.01</v>
      </c>
      <c r="J19" s="59">
        <f>'01'!J19+'02'!J19+'03'!J19+'04'!J19+'05 ACPE'!J19+'05'!J19+'06'!J19+'07'!J19+'08'!J19+'09'!J19+'10'!J19+'11'!J19+'12'!J19+'18'!J19+'20'!J19+'25'!J19</f>
        <v>2</v>
      </c>
      <c r="K19" s="57">
        <f>'01'!K19+'02'!K19+'03'!K19+'04'!K19+'05 ACPE'!K19+'05'!K19+'06'!K19+'07'!K19+'08'!K19+'09'!K19+'10'!K19+'11'!K19+'12'!K19+'18'!K19+'20'!K19+'25'!K19</f>
        <v>443.5</v>
      </c>
      <c r="L19" s="78">
        <f>'01'!L19+'02'!L19+'03'!L19+'04'!L19+'05 ACPE'!L19+'05'!L19+'06'!L19+'07'!L19+'08'!L19+'09'!L19+'10'!L19+'11'!L19+'12'!L19+'18'!L19+'20'!L19+'25'!L19</f>
        <v>10</v>
      </c>
      <c r="M19" s="3">
        <f>'01'!M19+'02'!M19+'03'!M19+'04'!M19+'05 ACPE'!M19+'05'!M19+'06'!M19+'07'!M19+'08'!M19+'09'!M19+'10'!M19+'11'!M19+'12'!M19+'18'!M19+'20'!M19+'25'!M19</f>
        <v>2164.9299999999998</v>
      </c>
      <c r="N19" s="59">
        <f>'01'!N19+'02'!N19+'03'!N19+'04'!N19+'05 ACPE'!N19+'05'!N19+'06'!N19+'07'!N19+'08'!N19+'09'!N19+'10'!N19+'11'!N19+'12'!N19+'18'!N19+'20'!N19+'25'!N19</f>
        <v>5</v>
      </c>
      <c r="O19" s="57">
        <f>'01'!O19+'02'!O19+'03'!O19+'04'!O19+'05 ACPE'!O19+'05'!O19+'06'!O19+'07'!O19+'08'!O19+'09'!O19+'10'!O19+'11'!O19+'12'!O19+'18'!O19+'20'!O19+'25'!O19</f>
        <v>1610.8</v>
      </c>
      <c r="P19" s="78">
        <f>'01'!P19+'02'!P19+'03'!P19+'04'!P19+'05 ACPE'!P19+'05'!P19+'06'!P19+'07'!P19+'08'!P19+'09'!P19+'10'!P19+'11'!P19+'12'!P19+'18'!P19+'20'!P19+'25'!P19</f>
        <v>9</v>
      </c>
      <c r="Q19" s="3">
        <f>'01'!Q19+'02'!Q19+'03'!Q19+'04'!Q19+'05 ACPE'!Q19+'05'!Q19+'06'!Q19+'07'!Q19+'08'!Q19+'09'!Q19+'10'!Q19+'11'!Q19+'12'!Q19+'18'!Q19+'20'!Q19+'25'!Q19</f>
        <v>2806.36</v>
      </c>
      <c r="R19" s="59">
        <f>'01'!R19+'02'!R19+'03'!R19+'04'!R19+'05 ACPE'!R19+'05'!R19+'06'!R19+'07'!R19+'08'!R19+'09'!R19+'10'!R19+'11'!R19+'12'!R19+'18'!R19+'20'!R19+'25'!R19</f>
        <v>9</v>
      </c>
      <c r="S19" s="57">
        <f>'01'!S19+'02'!S19+'03'!S19+'04'!S19+'05 ACPE'!S19+'05'!S19+'06'!S19+'07'!S19+'08'!S19+'09'!S19+'10'!S19+'11'!S19+'12'!S19+'18'!S19+'20'!S19+'25'!S19</f>
        <v>1260.0500000000002</v>
      </c>
      <c r="T19" s="78">
        <f>'01'!T19+'02'!T19+'03'!T19+'04'!T19+'05 ACPE'!T19+'05'!T19+'06'!T19+'07'!T19+'08'!T19+'09'!T19+'10'!T19+'11'!T19+'12'!T19+'18'!T19+'20'!T19+'25'!T19</f>
        <v>2</v>
      </c>
      <c r="U19" s="3">
        <f>'01'!U19+'02'!U19+'03'!U19+'04'!U19+'05 ACPE'!U19+'05'!U19+'06'!U19+'07'!U19+'08'!U19+'09'!U19+'10'!U19+'11'!U19+'12'!U19+'18'!U19+'20'!U19+'25'!U19</f>
        <v>839.14</v>
      </c>
      <c r="V19" s="59">
        <f>'01'!V19+'02'!V19+'03'!V19+'04'!V19+'05 ACPE'!V19+'05'!V19+'06'!V19+'07'!V19+'08'!V19+'09'!V19+'10'!V19+'11'!V19+'12'!V19+'18'!V19+'20'!V19+'25'!V19</f>
        <v>0</v>
      </c>
      <c r="W19" s="57">
        <f>'01'!W19+'02'!W19+'03'!W19+'04'!W19+'05 ACPE'!W19+'05'!W19+'06'!W19+'07'!W19+'08'!W19+'09'!W19+'10'!W19+'11'!W19+'12'!W19+'18'!W19+'20'!W19+'25'!W19</f>
        <v>0</v>
      </c>
      <c r="X19" s="78">
        <f>'01'!X19+'02'!X19+'03'!X19+'04'!X19+'05 ACPE'!X19+'05'!X19+'06'!X19+'07'!X19+'08'!X19+'09'!X19+'10'!X19+'11'!X19+'12'!X19+'18'!X19+'20'!X19+'25'!X19</f>
        <v>2</v>
      </c>
      <c r="Y19" s="3">
        <f>'01'!Y19+'02'!Y19+'03'!Y19+'04'!Y19+'05 ACPE'!Y19+'05'!Y19+'06'!Y19+'07'!Y19+'08'!Y19+'09'!Y19+'10'!Y19+'11'!Y19+'12'!Y19+'18'!Y19+'20'!Y19+'25'!Y19</f>
        <v>434.8</v>
      </c>
      <c r="Z19" s="26">
        <f t="shared" si="2"/>
        <v>51</v>
      </c>
      <c r="AA19" s="26">
        <f t="shared" si="2"/>
        <v>12597.259999999998</v>
      </c>
    </row>
    <row r="20" spans="1:29" x14ac:dyDescent="0.25">
      <c r="A20" s="33" t="s">
        <v>77</v>
      </c>
      <c r="B20" s="59">
        <f>'01'!B20+'02'!B20+'03'!B20+'04'!B20+'05 ACPE'!B20+'05'!B20+'06'!B20+'07'!B20+'08'!B20+'09'!B20+'10'!B20+'11'!B20+'12'!B20+'18'!B20+'20'!B20+'25'!B20</f>
        <v>0</v>
      </c>
      <c r="C20" s="57">
        <f>'01'!C20+'02'!C20+'03'!C20+'04'!C20+'05 ACPE'!C20+'05'!C20+'06'!C20+'07'!C20+'08'!C20+'09'!C20+'10'!C20+'11'!C20+'12'!C20+'18'!C20+'20'!C20+'25'!C20</f>
        <v>0</v>
      </c>
      <c r="D20" s="78">
        <f>'01'!D20+'02'!D20+'03'!D20+'04'!D20+'05 ACPE'!D20+'05'!D20+'06'!D20+'07'!D20+'08'!D20+'09'!D20+'10'!D20+'11'!D20+'12'!D20+'18'!D20+'20'!D20+'25'!D20</f>
        <v>0</v>
      </c>
      <c r="E20" s="3">
        <f>'01'!E20+'02'!E20+'03'!E20+'04'!E20+'05 ACPE'!E20+'05'!E20+'06'!E20+'07'!E20+'08'!E20+'09'!E20+'10'!E20+'11'!E20+'12'!E20+'18'!E20+'20'!E20+'25'!E20</f>
        <v>0</v>
      </c>
      <c r="F20" s="59">
        <f>'01'!F20+'02'!F20+'03'!F20+'04'!F20+'05 ACPE'!F20+'05'!F20+'06'!F20+'07'!F20+'08'!F20+'09'!F20+'10'!F20+'11'!F20+'12'!F20+'18'!F20+'20'!F20+'25'!F20</f>
        <v>0</v>
      </c>
      <c r="G20" s="57">
        <f>'01'!G20+'02'!G20+'03'!G20+'04'!G20+'05 ACPE'!G20+'05'!G20+'06'!G20+'07'!G20+'08'!G20+'09'!G20+'10'!G20+'11'!G20+'12'!G20+'18'!G20+'20'!G20+'25'!G20</f>
        <v>0</v>
      </c>
      <c r="H20" s="78">
        <f>'01'!H20+'02'!H20+'03'!H20+'04'!H20+'05 ACPE'!H20+'05'!H20+'06'!H20+'07'!H20+'08'!H20+'09'!H20+'10'!H20+'11'!H20+'12'!H20+'18'!H20+'20'!H20+'25'!H20</f>
        <v>0</v>
      </c>
      <c r="I20" s="3">
        <f>'01'!I20+'02'!I20+'03'!I20+'04'!I20+'05 ACPE'!I20+'05'!I20+'06'!I20+'07'!I20+'08'!I20+'09'!I20+'10'!I20+'11'!I20+'12'!I20+'18'!I20+'20'!I20+'25'!I20</f>
        <v>0</v>
      </c>
      <c r="J20" s="59">
        <f>'01'!J20+'02'!J20+'03'!J20+'04'!J20+'05 ACPE'!J20+'05'!J20+'06'!J20+'07'!J20+'08'!J20+'09'!J20+'10'!J20+'11'!J20+'12'!J20+'18'!J20+'20'!J20+'25'!J20</f>
        <v>0</v>
      </c>
      <c r="K20" s="57">
        <f>'01'!K20+'02'!K20+'03'!K20+'04'!K20+'05 ACPE'!K20+'05'!K20+'06'!K20+'07'!K20+'08'!K20+'09'!K20+'10'!K20+'11'!K20+'12'!K20+'18'!K20+'20'!K20+'25'!K20</f>
        <v>0</v>
      </c>
      <c r="L20" s="78">
        <f>'01'!L20+'02'!L20+'03'!L20+'04'!L20+'05 ACPE'!L20+'05'!L20+'06'!L20+'07'!L20+'08'!L20+'09'!L20+'10'!L20+'11'!L20+'12'!L20+'18'!L20+'20'!L20+'25'!L20</f>
        <v>0</v>
      </c>
      <c r="M20" s="3">
        <f>'01'!M20+'02'!M20+'03'!M20+'04'!M20+'05 ACPE'!M20+'05'!M20+'06'!M20+'07'!M20+'08'!M20+'09'!M20+'10'!M20+'11'!M20+'12'!M20+'18'!M20+'20'!M20+'25'!M20</f>
        <v>0</v>
      </c>
      <c r="N20" s="59">
        <f>'01'!N20+'02'!N20+'03'!N20+'04'!N20+'05 ACPE'!N20+'05'!N20+'06'!N20+'07'!N20+'08'!N20+'09'!N20+'10'!N20+'11'!N20+'12'!N20+'18'!N20+'20'!N20+'25'!N20</f>
        <v>0</v>
      </c>
      <c r="O20" s="57">
        <f>'01'!O20+'02'!O20+'03'!O20+'04'!O20+'05 ACPE'!O20+'05'!O20+'06'!O20+'07'!O20+'08'!O20+'09'!O20+'10'!O20+'11'!O20+'12'!O20+'18'!O20+'20'!O20+'25'!O20</f>
        <v>0</v>
      </c>
      <c r="P20" s="78">
        <f>'01'!P20+'02'!P20+'03'!P20+'04'!P20+'05 ACPE'!P20+'05'!P20+'06'!P20+'07'!P20+'08'!P20+'09'!P20+'10'!P20+'11'!P20+'12'!P20+'18'!P20+'20'!P20+'25'!P20</f>
        <v>0</v>
      </c>
      <c r="Q20" s="3">
        <f>'01'!Q20+'02'!Q20+'03'!Q20+'04'!Q20+'05 ACPE'!Q20+'05'!Q20+'06'!Q20+'07'!Q20+'08'!Q20+'09'!Q20+'10'!Q20+'11'!Q20+'12'!Q20+'18'!Q20+'20'!Q20+'25'!Q20</f>
        <v>0</v>
      </c>
      <c r="R20" s="59">
        <f>'01'!R20+'02'!R20+'03'!R20+'04'!R20+'05 ACPE'!R20+'05'!R20+'06'!R20+'07'!R20+'08'!R20+'09'!R20+'10'!R20+'11'!R20+'12'!R20+'18'!R20+'20'!R20+'25'!R20</f>
        <v>0</v>
      </c>
      <c r="S20" s="57">
        <f>'01'!S20+'02'!S20+'03'!S20+'04'!S20+'05 ACPE'!S20+'05'!S20+'06'!S20+'07'!S20+'08'!S20+'09'!S20+'10'!S20+'11'!S20+'12'!S20+'18'!S20+'20'!S20+'25'!S20</f>
        <v>0</v>
      </c>
      <c r="T20" s="78">
        <f>'01'!T20+'02'!T20+'03'!T20+'04'!T20+'05 ACPE'!T20+'05'!T20+'06'!T20+'07'!T20+'08'!T20+'09'!T20+'10'!T20+'11'!T20+'12'!T20+'18'!T20+'20'!T20+'25'!T20</f>
        <v>0</v>
      </c>
      <c r="U20" s="3">
        <f>'01'!U20+'02'!U20+'03'!U20+'04'!U20+'05 ACPE'!U20+'05'!U20+'06'!U20+'07'!U20+'08'!U20+'09'!U20+'10'!U20+'11'!U20+'12'!U20+'18'!U20+'20'!U20+'25'!U20</f>
        <v>0</v>
      </c>
      <c r="V20" s="59">
        <f>'01'!V20+'02'!V20+'03'!V20+'04'!V20+'05 ACPE'!V20+'05'!V20+'06'!V20+'07'!V20+'08'!V20+'09'!V20+'10'!V20+'11'!V20+'12'!V20+'18'!V20+'20'!V20+'25'!V20</f>
        <v>0</v>
      </c>
      <c r="W20" s="57">
        <f>'01'!W20+'02'!W20+'03'!W20+'04'!W20+'05 ACPE'!W20+'05'!W20+'06'!W20+'07'!W20+'08'!W20+'09'!W20+'10'!W20+'11'!W20+'12'!W20+'18'!W20+'20'!W20+'25'!W20</f>
        <v>0</v>
      </c>
      <c r="X20" s="78">
        <f>'01'!X20+'02'!X20+'03'!X20+'04'!X20+'05 ACPE'!X20+'05'!X20+'06'!X20+'07'!X20+'08'!X20+'09'!X20+'10'!X20+'11'!X20+'12'!X20+'18'!X20+'20'!X20+'25'!X20</f>
        <v>0</v>
      </c>
      <c r="Y20" s="3">
        <f>'01'!Y20+'02'!Y20+'03'!Y20+'04'!Y20+'05 ACPE'!Y20+'05'!Y20+'06'!Y20+'07'!Y20+'08'!Y20+'09'!Y20+'10'!Y20+'11'!Y20+'12'!Y20+'18'!Y20+'20'!Y20+'25'!Y20</f>
        <v>0</v>
      </c>
      <c r="Z20" s="26">
        <f t="shared" si="2"/>
        <v>0</v>
      </c>
      <c r="AA20" s="26">
        <f t="shared" si="2"/>
        <v>0</v>
      </c>
    </row>
    <row r="21" spans="1:29" x14ac:dyDescent="0.25">
      <c r="A21" s="33" t="s">
        <v>78</v>
      </c>
      <c r="B21" s="59">
        <f>'01'!B21+'02'!B21+'03'!B21+'04'!B21+'05 ACPE'!B21+'05'!B21+'06'!B21+'07'!B21+'08'!B21+'09'!B21+'10'!B21+'11'!B21+'12'!B21+'18'!B21+'20'!B21+'25'!B21</f>
        <v>117</v>
      </c>
      <c r="C21" s="57">
        <f>'01'!C21+'02'!C21+'03'!C21+'04'!C21+'05 ACPE'!C21+'05'!C21+'06'!C21+'07'!C21+'08'!C21+'09'!C21+'10'!C21+'11'!C21+'12'!C21+'18'!C21+'20'!C21+'25'!C21</f>
        <v>43289.99</v>
      </c>
      <c r="D21" s="78">
        <f>'01'!D21+'02'!D21+'03'!D21+'04'!D21+'05 ACPE'!D21+'05'!D21+'06'!D21+'07'!D21+'08'!D21+'09'!D21+'10'!D21+'11'!D21+'12'!D21+'18'!D21+'20'!D21+'25'!D21</f>
        <v>70</v>
      </c>
      <c r="E21" s="3">
        <f>'01'!E21+'02'!E21+'03'!E21+'04'!E21+'05 ACPE'!E21+'05'!E21+'06'!E21+'07'!E21+'08'!E21+'09'!E21+'10'!E21+'11'!E21+'12'!E21+'18'!E21+'20'!E21+'25'!E21</f>
        <v>25262.43</v>
      </c>
      <c r="F21" s="59">
        <f>'01'!F21+'02'!F21+'03'!F21+'04'!F21+'05 ACPE'!F21+'05'!F21+'06'!F21+'07'!F21+'08'!F21+'09'!F21+'10'!F21+'11'!F21+'12'!F21+'18'!F21+'20'!F21+'25'!F21</f>
        <v>93</v>
      </c>
      <c r="G21" s="57">
        <f>'01'!G21+'02'!G21+'03'!G21+'04'!G21+'05 ACPE'!G21+'05'!G21+'06'!G21+'07'!G21+'08'!G21+'09'!G21+'10'!G21+'11'!G21+'12'!G21+'18'!G21+'20'!G21+'25'!G21</f>
        <v>38908.25</v>
      </c>
      <c r="H21" s="78">
        <f>'01'!H21+'02'!H21+'03'!H21+'04'!H21+'05 ACPE'!H21+'05'!H21+'06'!H21+'07'!H21+'08'!H21+'09'!H21+'10'!H21+'11'!H21+'12'!H21+'18'!H21+'20'!H21+'25'!H21</f>
        <v>81</v>
      </c>
      <c r="I21" s="3">
        <f>'01'!I21+'02'!I21+'03'!I21+'04'!I21+'05 ACPE'!I21+'05'!I21+'06'!I21+'07'!I21+'08'!I21+'09'!I21+'10'!I21+'11'!I21+'12'!I21+'18'!I21+'20'!I21+'25'!I21</f>
        <v>32520.05</v>
      </c>
      <c r="J21" s="59">
        <f>'01'!J21+'02'!J21+'03'!J21+'04'!J21+'05 ACPE'!J21+'05'!J21+'06'!J21+'07'!J21+'08'!J21+'09'!J21+'10'!J21+'11'!J21+'12'!J21+'18'!J21+'20'!J21+'25'!J21</f>
        <v>77</v>
      </c>
      <c r="K21" s="57">
        <f>'01'!K21+'02'!K21+'03'!K21+'04'!K21+'05 ACPE'!K21+'05'!K21+'06'!K21+'07'!K21+'08'!K21+'09'!K21+'10'!K21+'11'!K21+'12'!K21+'18'!K21+'20'!K21+'25'!K21</f>
        <v>32906.35</v>
      </c>
      <c r="L21" s="78">
        <f>'01'!L21+'02'!L21+'03'!L21+'04'!L21+'05 ACPE'!L21+'05'!L21+'06'!L21+'07'!L21+'08'!L21+'09'!L21+'10'!L21+'11'!L21+'12'!L21+'18'!L21+'20'!L21+'25'!L21</f>
        <v>61</v>
      </c>
      <c r="M21" s="3">
        <f>'01'!M21+'02'!M21+'03'!M21+'04'!M21+'05 ACPE'!M21+'05'!M21+'06'!M21+'07'!M21+'08'!M21+'09'!M21+'10'!M21+'11'!M21+'12'!M21+'18'!M21+'20'!M21+'25'!M21</f>
        <v>25140.969999999994</v>
      </c>
      <c r="N21" s="59">
        <f>'01'!N21+'02'!N21+'03'!N21+'04'!N21+'05 ACPE'!N21+'05'!N21+'06'!N21+'07'!N21+'08'!N21+'09'!N21+'10'!N21+'11'!N21+'12'!N21+'18'!N21+'20'!N21+'25'!N21</f>
        <v>59</v>
      </c>
      <c r="O21" s="57">
        <f>'01'!O21+'02'!O21+'03'!O21+'04'!O21+'05 ACPE'!O21+'05'!O21+'06'!O21+'07'!O21+'08'!O21+'09'!O21+'10'!O21+'11'!O21+'12'!O21+'18'!O21+'20'!O21+'25'!O21</f>
        <v>23239.5</v>
      </c>
      <c r="P21" s="78">
        <f>'01'!P21+'02'!P21+'03'!P21+'04'!P21+'05 ACPE'!P21+'05'!P21+'06'!P21+'07'!P21+'08'!P21+'09'!P21+'10'!P21+'11'!P21+'12'!P21+'18'!P21+'20'!P21+'25'!P21</f>
        <v>100</v>
      </c>
      <c r="Q21" s="3">
        <f>'01'!Q21+'02'!Q21+'03'!Q21+'04'!Q21+'05 ACPE'!Q21+'05'!Q21+'06'!Q21+'07'!Q21+'08'!Q21+'09'!Q21+'10'!Q21+'11'!Q21+'12'!Q21+'18'!Q21+'20'!Q21+'25'!Q21</f>
        <v>36675.319000000003</v>
      </c>
      <c r="R21" s="59">
        <f>'01'!R21+'02'!R21+'03'!R21+'04'!R21+'05 ACPE'!R21+'05'!R21+'06'!R21+'07'!R21+'08'!R21+'09'!R21+'10'!R21+'11'!R21+'12'!R21+'18'!R21+'20'!R21+'25'!R21</f>
        <v>130</v>
      </c>
      <c r="S21" s="57">
        <f>'01'!S21+'02'!S21+'03'!S21+'04'!S21+'05 ACPE'!S21+'05'!S21+'06'!S21+'07'!S21+'08'!S21+'09'!S21+'10'!S21+'11'!S21+'12'!S21+'18'!S21+'20'!S21+'25'!S21</f>
        <v>43028.2</v>
      </c>
      <c r="T21" s="78">
        <f>'01'!T21+'02'!T21+'03'!T21+'04'!T21+'05 ACPE'!T21+'05'!T21+'06'!T21+'07'!T21+'08'!T21+'09'!T21+'10'!T21+'11'!T21+'12'!T21+'18'!T21+'20'!T21+'25'!T21</f>
        <v>105</v>
      </c>
      <c r="U21" s="3">
        <f>'01'!U21+'02'!U21+'03'!U21+'04'!U21+'05 ACPE'!U21+'05'!U21+'06'!U21+'07'!U21+'08'!U21+'09'!U21+'10'!U21+'11'!U21+'12'!U21+'18'!U21+'20'!U21+'25'!U21</f>
        <v>43893.86</v>
      </c>
      <c r="V21" s="59">
        <f>'01'!V21+'02'!V21+'03'!V21+'04'!V21+'05 ACPE'!V21+'05'!V21+'06'!V21+'07'!V21+'08'!V21+'09'!V21+'10'!V21+'11'!V21+'12'!V21+'18'!V21+'20'!V21+'25'!V21</f>
        <v>73</v>
      </c>
      <c r="W21" s="57">
        <f>'01'!W21+'02'!W21+'03'!W21+'04'!W21+'05 ACPE'!W21+'05'!W21+'06'!W21+'07'!W21+'08'!W21+'09'!W21+'10'!W21+'11'!W21+'12'!W21+'18'!W21+'20'!W21+'25'!W21</f>
        <v>28713.919999999998</v>
      </c>
      <c r="X21" s="78">
        <f>'01'!X21+'02'!X21+'03'!X21+'04'!X21+'05 ACPE'!X21+'05'!X21+'06'!X21+'07'!X21+'08'!X21+'09'!X21+'10'!X21+'11'!X21+'12'!X21+'18'!X21+'20'!X21+'25'!X21</f>
        <v>62</v>
      </c>
      <c r="Y21" s="3">
        <f>'01'!Y21+'02'!Y21+'03'!Y21+'04'!Y21+'05 ACPE'!Y21+'05'!Y21+'06'!Y21+'07'!Y21+'08'!Y21+'09'!Y21+'10'!Y21+'11'!Y21+'12'!Y21+'18'!Y21+'20'!Y21+'25'!Y21</f>
        <v>24960.46</v>
      </c>
      <c r="Z21" s="26">
        <f t="shared" si="2"/>
        <v>1028</v>
      </c>
      <c r="AA21" s="26">
        <f t="shared" si="2"/>
        <v>398539.299</v>
      </c>
      <c r="AB21" s="2"/>
    </row>
    <row r="22" spans="1:29" x14ac:dyDescent="0.25">
      <c r="A22" s="33" t="s">
        <v>79</v>
      </c>
      <c r="B22" s="59">
        <f>'01'!B22+'02'!B22+'03'!B22+'04'!B22+'05 ACPE'!B22+'05'!B22+'06'!B22+'07'!B22+'08'!B22+'09'!B22+'10'!B22+'11'!B22+'12'!B22+'18'!B22+'20'!B22+'25'!B22</f>
        <v>142</v>
      </c>
      <c r="C22" s="57">
        <f>'01'!C22+'02'!C22+'03'!C22+'04'!C22+'05 ACPE'!C22+'05'!C22+'06'!C22+'07'!C22+'08'!C22+'09'!C22+'10'!C22+'11'!C22+'12'!C22+'18'!C22+'20'!C22+'25'!C22</f>
        <v>47872.78</v>
      </c>
      <c r="D22" s="78">
        <f>'01'!D22+'02'!D22+'03'!D22+'04'!D22+'05 ACPE'!D22+'05'!D22+'06'!D22+'07'!D22+'08'!D22+'09'!D22+'10'!D22+'11'!D22+'12'!D22+'18'!D22+'20'!D22+'25'!D22</f>
        <v>48</v>
      </c>
      <c r="E22" s="3">
        <f>'01'!E22+'02'!E22+'03'!E22+'04'!E22+'05 ACPE'!E22+'05'!E22+'06'!E22+'07'!E22+'08'!E22+'09'!E22+'10'!E22+'11'!E22+'12'!E22+'18'!E22+'20'!E22+'25'!E22</f>
        <v>16611.32</v>
      </c>
      <c r="F22" s="59">
        <f>'01'!F22+'02'!F22+'03'!F22+'04'!F22+'05 ACPE'!F22+'05'!F22+'06'!F22+'07'!F22+'08'!F22+'09'!F22+'10'!F22+'11'!F22+'12'!F22+'18'!F22+'20'!F22+'25'!F22</f>
        <v>51</v>
      </c>
      <c r="G22" s="57">
        <f>'01'!G22+'02'!G22+'03'!G22+'04'!G22+'05 ACPE'!G22+'05'!G22+'06'!G22+'07'!G22+'08'!G22+'09'!G22+'10'!G22+'11'!G22+'12'!G22+'18'!G22+'20'!G22+'25'!G22</f>
        <v>14194.370000000003</v>
      </c>
      <c r="H22" s="78">
        <f>'01'!H22+'02'!H22+'03'!H22+'04'!H22+'05 ACPE'!H22+'05'!H22+'06'!H22+'07'!H22+'08'!H22+'09'!H22+'10'!H22+'11'!H22+'12'!H22+'18'!H22+'20'!H22+'25'!H22</f>
        <v>52</v>
      </c>
      <c r="I22" s="3">
        <f>'01'!I22+'02'!I22+'03'!I22+'04'!I22+'05 ACPE'!I22+'05'!I22+'06'!I22+'07'!I22+'08'!I22+'09'!I22+'10'!I22+'11'!I22+'12'!I22+'18'!I22+'20'!I22+'25'!I22</f>
        <v>15554.730000000003</v>
      </c>
      <c r="J22" s="59">
        <f>'01'!J22+'02'!J22+'03'!J22+'04'!J22+'05 ACPE'!J22+'05'!J22+'06'!J22+'07'!J22+'08'!J22+'09'!J22+'10'!J22+'11'!J22+'12'!J22+'18'!J22+'20'!J22+'25'!J22</f>
        <v>21</v>
      </c>
      <c r="K22" s="57">
        <f>'01'!K22+'02'!K22+'03'!K22+'04'!K22+'05 ACPE'!K22+'05'!K22+'06'!K22+'07'!K22+'08'!K22+'09'!K22+'10'!K22+'11'!K22+'12'!K22+'18'!K22+'20'!K22+'25'!K22</f>
        <v>9097.1099999999988</v>
      </c>
      <c r="L22" s="78">
        <f>'01'!L22+'02'!L22+'03'!L22+'04'!L22+'05 ACPE'!L22+'05'!L22+'06'!L22+'07'!L22+'08'!L22+'09'!L22+'10'!L22+'11'!L22+'12'!L22+'18'!L22+'20'!L22+'25'!L22</f>
        <v>43</v>
      </c>
      <c r="M22" s="3">
        <f>'01'!M22+'02'!M22+'03'!M22+'04'!M22+'05 ACPE'!M22+'05'!M22+'06'!M22+'07'!M22+'08'!M22+'09'!M22+'10'!M22+'11'!M22+'12'!M22+'18'!M22+'20'!M22+'25'!M22</f>
        <v>13556.6</v>
      </c>
      <c r="N22" s="59">
        <f>'01'!N22+'02'!N22+'03'!N22+'04'!N22+'05 ACPE'!N22+'05'!N22+'06'!N22+'07'!N22+'08'!N22+'09'!N22+'10'!N22+'11'!N22+'12'!N22+'18'!N22+'20'!N22+'25'!N22</f>
        <v>117</v>
      </c>
      <c r="O22" s="57">
        <f>'01'!O22+'02'!O22+'03'!O22+'04'!O22+'05 ACPE'!O22+'05'!O22+'06'!O22+'07'!O22+'08'!O22+'09'!O22+'10'!O22+'11'!O22+'12'!O22+'18'!O22+'20'!O22+'25'!O22</f>
        <v>39476.61</v>
      </c>
      <c r="P22" s="78">
        <f>'01'!P22+'02'!P22+'03'!P22+'04'!P22+'05 ACPE'!P22+'05'!P22+'06'!P22+'07'!P22+'08'!P22+'09'!P22+'10'!P22+'11'!P22+'12'!P22+'18'!P22+'20'!P22+'25'!P22</f>
        <v>113</v>
      </c>
      <c r="Q22" s="3">
        <f>'01'!Q22+'02'!Q22+'03'!Q22+'04'!Q22+'05 ACPE'!Q22+'05'!Q22+'06'!Q22+'07'!Q22+'08'!Q22+'09'!Q22+'10'!Q22+'11'!Q22+'12'!Q22+'18'!Q22+'20'!Q22+'25'!Q22</f>
        <v>35116.869999999995</v>
      </c>
      <c r="R22" s="59">
        <f>'01'!R22+'02'!R22+'03'!R22+'04'!R22+'05 ACPE'!R22+'05'!R22+'06'!R22+'07'!R22+'08'!R22+'09'!R22+'10'!R22+'11'!R22+'12'!R22+'18'!R22+'20'!R22+'25'!R22</f>
        <v>170</v>
      </c>
      <c r="S22" s="57">
        <f>'01'!S22+'02'!S22+'03'!S22+'04'!S22+'05 ACPE'!S22+'05'!S22+'06'!S22+'07'!S22+'08'!S22+'09'!S22+'10'!S22+'11'!S22+'12'!S22+'18'!S22+'20'!S22+'25'!S22</f>
        <v>35939.839999999997</v>
      </c>
      <c r="T22" s="78">
        <f>'01'!T22+'02'!T22+'03'!T22+'04'!T22+'05 ACPE'!T22+'05'!T22+'06'!T22+'07'!T22+'08'!T22+'09'!T22+'10'!T22+'11'!T22+'12'!T22+'18'!T22+'20'!T22+'25'!T22</f>
        <v>123</v>
      </c>
      <c r="U22" s="3">
        <f>'01'!U22+'02'!U22+'03'!U22+'04'!U22+'05 ACPE'!U22+'05'!U22+'06'!U22+'07'!U22+'08'!U22+'09'!U22+'10'!U22+'11'!U22+'12'!U22+'18'!U22+'20'!U22+'25'!U22</f>
        <v>38277.81</v>
      </c>
      <c r="V22" s="59">
        <f>'01'!V22+'02'!V22+'03'!V22+'04'!V22+'05 ACPE'!V22+'05'!V22+'06'!V22+'07'!V22+'08'!V22+'09'!V22+'10'!V22+'11'!V22+'12'!V22+'18'!V22+'20'!V22+'25'!V22</f>
        <v>62</v>
      </c>
      <c r="W22" s="57">
        <f>'01'!W22+'02'!W22+'03'!W22+'04'!W22+'05 ACPE'!W22+'05'!W22+'06'!W22+'07'!W22+'08'!W22+'09'!W22+'10'!W22+'11'!W22+'12'!W22+'18'!W22+'20'!W22+'25'!W22</f>
        <v>14122.290000000003</v>
      </c>
      <c r="X22" s="78">
        <f>'01'!X22+'02'!X22+'03'!X22+'04'!X22+'05 ACPE'!X22+'05'!X22+'06'!X22+'07'!X22+'08'!X22+'09'!X22+'10'!X22+'11'!X22+'12'!X22+'18'!X22+'20'!X22+'25'!X22</f>
        <v>42</v>
      </c>
      <c r="Y22" s="3">
        <f>'01'!Y22+'02'!Y22+'03'!Y22+'04'!Y22+'05 ACPE'!Y22+'05'!Y22+'06'!Y22+'07'!Y22+'08'!Y22+'09'!Y22+'10'!Y22+'11'!Y22+'12'!Y22+'18'!Y22+'20'!Y22+'25'!Y22</f>
        <v>12075.099999999999</v>
      </c>
      <c r="Z22" s="26">
        <f t="shared" si="2"/>
        <v>984</v>
      </c>
      <c r="AA22" s="26">
        <f t="shared" si="2"/>
        <v>291895.43</v>
      </c>
      <c r="AB22" s="2"/>
    </row>
    <row r="23" spans="1:29" x14ac:dyDescent="0.25">
      <c r="A23" s="33" t="s">
        <v>61</v>
      </c>
      <c r="B23" s="59">
        <f>'01'!B23+'02'!B23+'03'!B23+'04'!B23+'05 ACPE'!B23+'05'!B23+'06'!B23+'07'!B23+'08'!B23+'09'!B23+'10'!B23+'11'!B23+'12'!B23+'18'!B23+'20'!B23+'25'!B23</f>
        <v>3</v>
      </c>
      <c r="C23" s="57">
        <f>'01'!C23+'02'!C23+'03'!C23+'04'!C23+'05 ACPE'!C23+'05'!C23+'06'!C23+'07'!C23+'08'!C23+'09'!C23+'10'!C23+'11'!C23+'12'!C23+'18'!C23+'20'!C23+'25'!C23</f>
        <v>3022.9300000000003</v>
      </c>
      <c r="D23" s="78">
        <f>'01'!D23+'02'!D23+'03'!D23+'04'!D23+'05 ACPE'!D23+'05'!D23+'06'!D23+'07'!D23+'08'!D23+'09'!D23+'10'!D23+'11'!D23+'12'!D23+'18'!D23+'20'!D23+'25'!D23</f>
        <v>9</v>
      </c>
      <c r="E23" s="3">
        <f>'01'!E23+'02'!E23+'03'!E23+'04'!E23+'05 ACPE'!E23+'05'!E23+'06'!E23+'07'!E23+'08'!E23+'09'!E23+'10'!E23+'11'!E23+'12'!E23+'18'!E23+'20'!E23+'25'!E23</f>
        <v>2629.7400000000007</v>
      </c>
      <c r="F23" s="59">
        <f>'01'!F23+'02'!F23+'03'!F23+'04'!F23+'05 ACPE'!F23+'05'!F23+'06'!F23+'07'!F23+'08'!F23+'09'!F23+'10'!F23+'11'!F23+'12'!F23+'18'!F23+'20'!F23+'25'!F23</f>
        <v>5</v>
      </c>
      <c r="G23" s="57">
        <f>'01'!G23+'02'!G23+'03'!G23+'04'!G23+'05 ACPE'!G23+'05'!G23+'06'!G23+'07'!G23+'08'!G23+'09'!G23+'10'!G23+'11'!G23+'12'!G23+'18'!G23+'20'!G23+'25'!G23</f>
        <v>881.5</v>
      </c>
      <c r="H23" s="78">
        <f>'01'!H23+'02'!H23+'03'!H23+'04'!H23+'05 ACPE'!H23+'05'!H23+'06'!H23+'07'!H23+'08'!H23+'09'!H23+'10'!H23+'11'!H23+'12'!H23+'18'!H23+'20'!H23+'25'!H23</f>
        <v>1</v>
      </c>
      <c r="I23" s="3">
        <f>'01'!I23+'02'!I23+'03'!I23+'04'!I23+'05 ACPE'!I23+'05'!I23+'06'!I23+'07'!I23+'08'!I23+'09'!I23+'10'!I23+'11'!I23+'12'!I23+'18'!I23+'20'!I23+'25'!I23</f>
        <v>32.1</v>
      </c>
      <c r="J23" s="59">
        <f>'01'!J23+'02'!J23+'03'!J23+'04'!J23+'05 ACPE'!J23+'05'!J23+'06'!J23+'07'!J23+'08'!J23+'09'!J23+'10'!J23+'11'!J23+'12'!J23+'18'!J23+'20'!J23+'25'!J23</f>
        <v>4</v>
      </c>
      <c r="K23" s="57">
        <f>'01'!K23+'02'!K23+'03'!K23+'04'!K23+'05 ACPE'!K23+'05'!K23+'06'!K23+'07'!K23+'08'!K23+'09'!K23+'10'!K23+'11'!K23+'12'!K23+'18'!K23+'20'!K23+'25'!K23</f>
        <v>1393.48</v>
      </c>
      <c r="L23" s="78">
        <f>'01'!L23+'02'!L23+'03'!L23+'04'!L23+'05 ACPE'!L23+'05'!L23+'06'!L23+'07'!L23+'08'!L23+'09'!L23+'10'!L23+'11'!L23+'12'!L23+'18'!L23+'20'!L23+'25'!L23</f>
        <v>7</v>
      </c>
      <c r="M23" s="3">
        <f>'01'!M23+'02'!M23+'03'!M23+'04'!M23+'05 ACPE'!M23+'05'!M23+'06'!M23+'07'!M23+'08'!M23+'09'!M23+'10'!M23+'11'!M23+'12'!M23+'18'!M23+'20'!M23+'25'!M23</f>
        <v>2210.35</v>
      </c>
      <c r="N23" s="59">
        <f>'01'!N23+'02'!N23+'03'!N23+'04'!N23+'05 ACPE'!N23+'05'!N23+'06'!N23+'07'!N23+'08'!N23+'09'!N23+'10'!N23+'11'!N23+'12'!N23+'18'!N23+'20'!N23+'25'!N23</f>
        <v>6</v>
      </c>
      <c r="O23" s="57">
        <f>'01'!O23+'02'!O23+'03'!O23+'04'!O23+'05 ACPE'!O23+'05'!O23+'06'!O23+'07'!O23+'08'!O23+'09'!O23+'10'!O23+'11'!O23+'12'!O23+'18'!O23+'20'!O23+'25'!O23</f>
        <v>2081.88</v>
      </c>
      <c r="P23" s="78">
        <f>'01'!P23+'02'!P23+'03'!P23+'04'!P23+'05 ACPE'!P23+'05'!P23+'06'!P23+'07'!P23+'08'!P23+'09'!P23+'10'!P23+'11'!P23+'12'!P23+'18'!P23+'20'!P23+'25'!P23</f>
        <v>0</v>
      </c>
      <c r="Q23" s="3">
        <f>'01'!Q23+'02'!Q23+'03'!Q23+'04'!Q23+'05 ACPE'!Q23+'05'!Q23+'06'!Q23+'07'!Q23+'08'!Q23+'09'!Q23+'10'!Q23+'11'!Q23+'12'!Q23+'18'!Q23+'20'!Q23+'25'!Q23</f>
        <v>0</v>
      </c>
      <c r="R23" s="59">
        <f>'01'!R23+'02'!R23+'03'!R23+'04'!R23+'05 ACPE'!R23+'05'!R23+'06'!R23+'07'!R23+'08'!R23+'09'!R23+'10'!R23+'11'!R23+'12'!R23+'18'!R23+'20'!R23+'25'!R23</f>
        <v>1</v>
      </c>
      <c r="S23" s="57">
        <f>'01'!S23+'02'!S23+'03'!S23+'04'!S23+'05 ACPE'!S23+'05'!S23+'06'!S23+'07'!S23+'08'!S23+'09'!S23+'10'!S23+'11'!S23+'12'!S23+'18'!S23+'20'!S23+'25'!S23</f>
        <v>17.68</v>
      </c>
      <c r="T23" s="78">
        <f>'01'!T23+'02'!T23+'03'!T23+'04'!T23+'05 ACPE'!T23+'05'!T23+'06'!T23+'07'!T23+'08'!T23+'09'!T23+'10'!T23+'11'!T23+'12'!T23+'18'!T23+'20'!T23+'25'!T23</f>
        <v>4</v>
      </c>
      <c r="U23" s="3">
        <f>'01'!U23+'02'!U23+'03'!U23+'04'!U23+'05 ACPE'!U23+'05'!U23+'06'!U23+'07'!U23+'08'!U23+'09'!U23+'10'!U23+'11'!U23+'12'!U23+'18'!U23+'20'!U23+'25'!U23</f>
        <v>975.9</v>
      </c>
      <c r="V23" s="59">
        <f>'01'!V23+'02'!V23+'03'!V23+'04'!V23+'05 ACPE'!V23+'05'!V23+'06'!V23+'07'!V23+'08'!V23+'09'!V23+'10'!V23+'11'!V23+'12'!V23+'18'!V23+'20'!V23+'25'!V23</f>
        <v>3</v>
      </c>
      <c r="W23" s="57">
        <f>'01'!W23+'02'!W23+'03'!W23+'04'!W23+'05 ACPE'!W23+'05'!W23+'06'!W23+'07'!W23+'08'!W23+'09'!W23+'10'!W23+'11'!W23+'12'!W23+'18'!W23+'20'!W23+'25'!W23</f>
        <v>364.42</v>
      </c>
      <c r="X23" s="78">
        <f>'01'!X23+'02'!X23+'03'!X23+'04'!X23+'05 ACPE'!X23+'05'!X23+'06'!X23+'07'!X23+'08'!X23+'09'!X23+'10'!X23+'11'!X23+'12'!X23+'18'!X23+'20'!X23+'25'!X23</f>
        <v>0</v>
      </c>
      <c r="Y23" s="3">
        <f>'01'!Y23+'02'!Y23+'03'!Y23+'04'!Y23+'05 ACPE'!Y23+'05'!Y23+'06'!Y23+'07'!Y23+'08'!Y23+'09'!Y23+'10'!Y23+'11'!Y23+'12'!Y23+'18'!Y23+'20'!Y23+'25'!Y23</f>
        <v>0</v>
      </c>
      <c r="Z23" s="26">
        <f t="shared" si="2"/>
        <v>43</v>
      </c>
      <c r="AA23" s="26">
        <f t="shared" si="2"/>
        <v>13609.980000000003</v>
      </c>
      <c r="AB23" s="2"/>
    </row>
    <row r="24" spans="1:29" x14ac:dyDescent="0.25">
      <c r="A24" s="19" t="s">
        <v>80</v>
      </c>
      <c r="B24" s="120">
        <f t="shared" ref="B24:AA24" si="3">SUM(B18:B23)</f>
        <v>265</v>
      </c>
      <c r="C24" s="102">
        <f t="shared" si="3"/>
        <v>94708.579999999987</v>
      </c>
      <c r="D24" s="114">
        <f t="shared" si="3"/>
        <v>227</v>
      </c>
      <c r="E24" s="104">
        <f t="shared" si="3"/>
        <v>49429.07</v>
      </c>
      <c r="F24" s="120">
        <f t="shared" si="3"/>
        <v>226</v>
      </c>
      <c r="G24" s="102">
        <f t="shared" si="3"/>
        <v>58630.48</v>
      </c>
      <c r="H24" s="114">
        <f t="shared" si="3"/>
        <v>265</v>
      </c>
      <c r="I24" s="104">
        <f t="shared" si="3"/>
        <v>53759.360000000001</v>
      </c>
      <c r="J24" s="120">
        <f t="shared" si="3"/>
        <v>118</v>
      </c>
      <c r="K24" s="102">
        <f t="shared" si="3"/>
        <v>44620.240000000005</v>
      </c>
      <c r="L24" s="114">
        <f t="shared" si="3"/>
        <v>185</v>
      </c>
      <c r="M24" s="104">
        <f t="shared" si="3"/>
        <v>46070.939999999995</v>
      </c>
      <c r="N24" s="120">
        <f t="shared" si="3"/>
        <v>200</v>
      </c>
      <c r="O24" s="102">
        <f t="shared" si="3"/>
        <v>66885.240000000005</v>
      </c>
      <c r="P24" s="114">
        <f t="shared" si="3"/>
        <v>243</v>
      </c>
      <c r="Q24" s="104">
        <f t="shared" si="3"/>
        <v>74959.748999999996</v>
      </c>
      <c r="R24" s="120">
        <f t="shared" si="3"/>
        <v>334</v>
      </c>
      <c r="S24" s="102">
        <f t="shared" si="3"/>
        <v>81906.819999999978</v>
      </c>
      <c r="T24" s="114">
        <f t="shared" si="3"/>
        <v>252</v>
      </c>
      <c r="U24" s="104">
        <f t="shared" si="3"/>
        <v>85086.69</v>
      </c>
      <c r="V24" s="120">
        <f t="shared" si="3"/>
        <v>138</v>
      </c>
      <c r="W24" s="102">
        <f t="shared" si="3"/>
        <v>43200.63</v>
      </c>
      <c r="X24" s="114">
        <f t="shared" si="3"/>
        <v>106</v>
      </c>
      <c r="Y24" s="104">
        <f t="shared" si="3"/>
        <v>37470.36</v>
      </c>
      <c r="Z24" s="98">
        <f t="shared" si="3"/>
        <v>2559</v>
      </c>
      <c r="AA24" s="76">
        <f t="shared" si="3"/>
        <v>736728.15899999999</v>
      </c>
    </row>
    <row r="25" spans="1:29" s="18" customFormat="1" x14ac:dyDescent="0.25">
      <c r="A25" s="19"/>
      <c r="B25" s="59"/>
      <c r="C25" s="57"/>
      <c r="D25" s="78"/>
      <c r="E25" s="3"/>
      <c r="F25" s="59"/>
      <c r="G25" s="57"/>
      <c r="H25" s="78"/>
      <c r="I25" s="3"/>
      <c r="J25" s="59"/>
      <c r="K25" s="57"/>
      <c r="L25" s="78"/>
      <c r="M25" s="3"/>
      <c r="N25" s="59"/>
      <c r="O25" s="57"/>
      <c r="P25" s="78"/>
      <c r="Q25" s="3"/>
      <c r="R25" s="59"/>
      <c r="S25" s="57"/>
      <c r="T25" s="78"/>
      <c r="U25" s="3"/>
      <c r="V25" s="59"/>
      <c r="W25" s="57"/>
      <c r="X25" s="78"/>
      <c r="Y25" s="3"/>
      <c r="Z25" s="26"/>
      <c r="AA25" s="26"/>
    </row>
    <row r="26" spans="1:29" ht="13.8" thickBot="1" x14ac:dyDescent="0.3">
      <c r="A26" s="71" t="s">
        <v>81</v>
      </c>
      <c r="B26" s="123">
        <f t="shared" ref="B26:AA26" si="4">B15+B24</f>
        <v>3760</v>
      </c>
      <c r="C26" s="90">
        <f t="shared" si="4"/>
        <v>193823.13</v>
      </c>
      <c r="D26" s="81">
        <f t="shared" si="4"/>
        <v>2883</v>
      </c>
      <c r="E26" s="46">
        <f t="shared" si="4"/>
        <v>119356.69</v>
      </c>
      <c r="F26" s="123">
        <f t="shared" si="4"/>
        <v>2993</v>
      </c>
      <c r="G26" s="90">
        <f t="shared" si="4"/>
        <v>129100.56</v>
      </c>
      <c r="H26" s="81">
        <f t="shared" si="4"/>
        <v>2759</v>
      </c>
      <c r="I26" s="46">
        <f t="shared" si="4"/>
        <v>118064.04000000001</v>
      </c>
      <c r="J26" s="123">
        <f t="shared" si="4"/>
        <v>2103</v>
      </c>
      <c r="K26" s="90">
        <f t="shared" si="4"/>
        <v>92825.040000000008</v>
      </c>
      <c r="L26" s="81">
        <f t="shared" si="4"/>
        <v>1833</v>
      </c>
      <c r="M26" s="46">
        <f t="shared" si="4"/>
        <v>83561.37</v>
      </c>
      <c r="N26" s="123">
        <f t="shared" si="4"/>
        <v>1578</v>
      </c>
      <c r="O26" s="90">
        <f t="shared" si="4"/>
        <v>98310.6</v>
      </c>
      <c r="P26" s="81">
        <f t="shared" si="4"/>
        <v>1853</v>
      </c>
      <c r="Q26" s="46">
        <f t="shared" si="4"/>
        <v>116011.28899999999</v>
      </c>
      <c r="R26" s="123">
        <f t="shared" si="4"/>
        <v>2470</v>
      </c>
      <c r="S26" s="90">
        <f t="shared" si="4"/>
        <v>143479.16999999998</v>
      </c>
      <c r="T26" s="81">
        <f t="shared" si="4"/>
        <v>2384</v>
      </c>
      <c r="U26" s="46">
        <f t="shared" si="4"/>
        <v>148023.07</v>
      </c>
      <c r="V26" s="123">
        <f t="shared" si="4"/>
        <v>2038</v>
      </c>
      <c r="W26" s="90">
        <f t="shared" si="4"/>
        <v>103943.76999999999</v>
      </c>
      <c r="X26" s="81">
        <f t="shared" si="4"/>
        <v>1929</v>
      </c>
      <c r="Y26" s="46">
        <f t="shared" si="4"/>
        <v>97769.57</v>
      </c>
      <c r="Z26" s="24">
        <f t="shared" si="4"/>
        <v>28583</v>
      </c>
      <c r="AA26" s="25">
        <f t="shared" si="4"/>
        <v>1444268.2990000001</v>
      </c>
    </row>
    <row r="27" spans="1:29" ht="12.75" customHeight="1" thickTop="1" x14ac:dyDescent="0.25">
      <c r="A27" s="19"/>
      <c r="B27" s="59"/>
      <c r="C27" s="97"/>
      <c r="D27" s="78"/>
      <c r="E27" s="32"/>
      <c r="F27" s="59"/>
      <c r="G27" s="97"/>
      <c r="H27" s="78"/>
      <c r="I27" s="32"/>
      <c r="J27" s="59"/>
      <c r="K27" s="97"/>
      <c r="L27" s="78"/>
      <c r="M27" s="32"/>
      <c r="N27" s="59"/>
      <c r="O27" s="97"/>
      <c r="P27" s="78"/>
      <c r="Q27" s="32"/>
      <c r="R27" s="59"/>
      <c r="S27" s="97"/>
      <c r="T27" s="78"/>
      <c r="U27" s="32"/>
      <c r="V27" s="59"/>
      <c r="W27" s="97"/>
      <c r="X27" s="78"/>
      <c r="Y27" s="32"/>
      <c r="Z27" s="26"/>
      <c r="AA27" s="27"/>
    </row>
    <row r="28" spans="1:29" ht="13.5" customHeight="1" x14ac:dyDescent="0.25">
      <c r="A28" s="19" t="s">
        <v>53</v>
      </c>
      <c r="B28" s="124"/>
      <c r="C28" s="97">
        <f>'01'!C28+'02'!C28+'03'!C28+'04'!C28+'05 ACPE'!C28+'05'!C28+'06'!C28+'07'!C28+'08'!C28+'09'!C28+'10'!C28+'11'!C28+'12'!C28+'18'!C28+'20'!C28+'25'!C28</f>
        <v>2129677.16</v>
      </c>
      <c r="D28" s="82"/>
      <c r="E28" s="32">
        <f>'01'!E28+'02'!E28+'03'!E28+'04'!E28+'05 ACPE'!E28+'05'!E28+'06'!E28+'07'!E28+'08'!E28+'09'!E28+'10'!E28+'11'!E28+'12'!E28+'18'!E28+'20'!E28+'25'!E28</f>
        <v>1638523.7100000002</v>
      </c>
      <c r="F28" s="129"/>
      <c r="G28" s="97">
        <f>'01'!G28+'02'!G28+'03'!G28+'04'!G28+'05 ACPE'!G28+'05'!G28+'06'!G28+'07'!G28+'08'!G28+'09'!G28+'10'!G28+'11'!G28+'12'!G28+'18'!G28+'20'!G28+'25'!G28</f>
        <v>1683435.24</v>
      </c>
      <c r="H28" s="83"/>
      <c r="I28" s="32">
        <f>'01'!I28+'02'!I28+'03'!I28+'04'!I28+'05 ACPE'!I28+'05'!I28+'06'!I28+'07'!I28+'08'!I28+'09'!I28+'10'!I28+'11'!I28+'12'!I28+'18'!I28+'20'!I28+'25'!I28</f>
        <v>1611920.7400000002</v>
      </c>
      <c r="J28" s="129"/>
      <c r="K28" s="97">
        <f>'01'!K28+'02'!K28+'03'!K28+'04'!K28+'05 ACPE'!K28+'05'!K28+'06'!K28+'07'!K28+'08'!K28+'09'!K28+'10'!K28+'11'!K28+'12'!K28+'18'!K28+'20'!K28+'25'!K28</f>
        <v>1218455.6299999999</v>
      </c>
      <c r="L28" s="83"/>
      <c r="M28" s="32">
        <f>'01'!M28+'02'!M28+'03'!M28+'04'!M28+'05 ACPE'!M28+'05'!M28+'06'!M28+'07'!M28+'08'!M28+'09'!M28+'10'!M28+'11'!M28+'12'!M28+'18'!M28+'20'!M28+'25'!M28</f>
        <v>1157991.3500000001</v>
      </c>
      <c r="N28" s="129"/>
      <c r="O28" s="97">
        <f>'01'!O28+'02'!O28+'03'!O28+'04'!O28+'05 ACPE'!O28+'05'!O28+'06'!O28+'07'!O28+'08'!O28+'09'!O28+'10'!O28+'11'!O28+'12'!O28+'18'!O28+'20'!O28+'25'!O28</f>
        <v>777339.54999999993</v>
      </c>
      <c r="P28" s="83"/>
      <c r="Q28" s="32">
        <f>'01'!Q28+'02'!Q28+'03'!Q28+'04'!Q28+'05 ACPE'!Q28+'05'!Q28+'06'!Q28+'07'!Q28+'08'!Q28+'09'!Q28+'10'!Q28+'11'!Q28+'12'!Q28+'18'!Q28+'20'!Q28+'25'!Q28</f>
        <v>1035309.92</v>
      </c>
      <c r="R28" s="129"/>
      <c r="S28" s="97">
        <f>'01'!S28+'02'!S28+'03'!S28+'04'!S28+'05 ACPE'!S28+'05'!S28+'06'!S28+'07'!S28+'08'!S28+'09'!S28+'10'!S28+'11'!S28+'12'!S28+'18'!S28+'20'!S28+'25'!S28</f>
        <v>1233773.2300000002</v>
      </c>
      <c r="T28" s="83"/>
      <c r="U28" s="32">
        <f>'01'!U28+'02'!U28+'03'!U28+'04'!U28+'05 ACPE'!U28+'05'!U28+'06'!U28+'07'!U28+'08'!U28+'09'!U28+'10'!U28+'11'!U28+'12'!U28+'18'!U28+'20'!U28+'25'!U28</f>
        <v>1281762.7399999998</v>
      </c>
      <c r="V28" s="129"/>
      <c r="W28" s="97">
        <f>'01'!W28+'02'!W28+'03'!W28+'04'!W28+'05 ACPE'!W28+'05'!W28+'06'!W28+'07'!W28+'08'!W28+'09'!W28+'10'!W28+'11'!W28+'12'!W28+'18'!W28+'20'!W28+'25'!W28</f>
        <v>1066921.46</v>
      </c>
      <c r="X28" s="83"/>
      <c r="Y28" s="32">
        <f>'01'!Y28+'02'!Y28+'03'!Y28+'04'!Y28+'05 ACPE'!Y28+'05'!Y28+'06'!Y28+'07'!Y28+'08'!Y28+'09'!Y28+'10'!Y28+'11'!Y28+'12'!Y28+'18'!Y28+'20'!Y28+'25'!Y28</f>
        <v>1048761.7200000002</v>
      </c>
      <c r="Z28" s="42"/>
      <c r="AA28" s="27">
        <f>C28+E28+G28+I28+K28+M28+O28+Q28+S28+U28+W28+Y28</f>
        <v>15883872.450000001</v>
      </c>
      <c r="AB28" s="52"/>
      <c r="AC28" s="52"/>
    </row>
    <row r="29" spans="1:29" s="18" customFormat="1" x14ac:dyDescent="0.25">
      <c r="A29" s="33" t="s">
        <v>54</v>
      </c>
      <c r="B29" s="59"/>
      <c r="C29" s="108">
        <f>C26/C28</f>
        <v>9.101056894463759E-2</v>
      </c>
      <c r="D29" s="78"/>
      <c r="E29" s="109">
        <f>E26/E28</f>
        <v>7.2844042030981646E-2</v>
      </c>
      <c r="F29" s="59"/>
      <c r="G29" s="108">
        <f>G26/G28</f>
        <v>7.6688759349008276E-2</v>
      </c>
      <c r="H29" s="78"/>
      <c r="I29" s="109">
        <f>I26/I28</f>
        <v>7.3244320933546644E-2</v>
      </c>
      <c r="J29" s="59"/>
      <c r="K29" s="108">
        <f>K26/K28</f>
        <v>7.6182536084633642E-2</v>
      </c>
      <c r="L29" s="78"/>
      <c r="M29" s="109">
        <f>M26/M28</f>
        <v>7.2160616743812453E-2</v>
      </c>
      <c r="N29" s="59"/>
      <c r="O29" s="108">
        <f>O26/O28</f>
        <v>0.12647060091050302</v>
      </c>
      <c r="P29" s="78"/>
      <c r="Q29" s="109">
        <f>Q26/Q28</f>
        <v>0.11205464833177681</v>
      </c>
      <c r="R29" s="59"/>
      <c r="S29" s="108">
        <f>S26/S28</f>
        <v>0.11629298359796635</v>
      </c>
      <c r="T29" s="78"/>
      <c r="U29" s="109">
        <f>U26/U28</f>
        <v>0.1154839857491879</v>
      </c>
      <c r="V29" s="59"/>
      <c r="W29" s="108">
        <f>W26/W28</f>
        <v>9.7424012822837025E-2</v>
      </c>
      <c r="X29" s="78"/>
      <c r="Y29" s="109">
        <f>Y26/Y28</f>
        <v>9.3223816368888809E-2</v>
      </c>
      <c r="Z29" s="26"/>
      <c r="AA29" s="107">
        <f>AA26/AA28</f>
        <v>9.0926712207387433E-2</v>
      </c>
    </row>
    <row r="30" spans="1:29" s="18" customFormat="1" ht="13.5" customHeight="1" x14ac:dyDescent="0.25">
      <c r="B30" s="59"/>
      <c r="C30" s="57"/>
      <c r="D30" s="78"/>
      <c r="E30" s="3"/>
      <c r="F30" s="59"/>
      <c r="G30" s="57"/>
      <c r="H30" s="78"/>
      <c r="I30" s="3"/>
      <c r="J30" s="59"/>
      <c r="K30" s="57"/>
      <c r="L30" s="78"/>
      <c r="M30" s="3"/>
      <c r="N30" s="59"/>
      <c r="O30" s="57"/>
      <c r="P30" s="78"/>
      <c r="Q30" s="3"/>
      <c r="R30" s="59"/>
      <c r="S30" s="57"/>
      <c r="T30" s="78"/>
      <c r="U30" s="3"/>
      <c r="V30" s="59"/>
      <c r="W30" s="57"/>
      <c r="X30" s="78"/>
      <c r="Y30" s="3"/>
      <c r="Z30" s="26"/>
      <c r="AA30" s="26"/>
      <c r="AC30" s="115"/>
    </row>
    <row r="31" spans="1:29" x14ac:dyDescent="0.25">
      <c r="A31" s="19" t="s">
        <v>51</v>
      </c>
      <c r="B31" s="125"/>
      <c r="C31" s="126"/>
      <c r="D31" s="10"/>
      <c r="E31" s="6"/>
      <c r="F31" s="125"/>
      <c r="G31" s="126"/>
      <c r="H31" s="10"/>
      <c r="I31" s="6"/>
      <c r="J31" s="61"/>
      <c r="K31" s="55"/>
      <c r="N31" s="61"/>
      <c r="O31" s="55"/>
      <c r="R31" s="61"/>
      <c r="S31" s="55"/>
      <c r="V31" s="61"/>
      <c r="W31" s="55"/>
      <c r="Z31" s="49"/>
      <c r="AA31" s="49"/>
    </row>
    <row r="32" spans="1:29" x14ac:dyDescent="0.25">
      <c r="A32" s="33" t="s">
        <v>82</v>
      </c>
      <c r="B32" s="127">
        <f>'01'!B32+'02'!B32+'03'!B32+'04'!B32+'05 ACPE'!B32+'05'!B32+'06'!B32+'07'!B32+'08'!B32+'09'!B32+'10'!B32+'11'!B32+'12'!B32+'18'!B32+'20'!B32+'25'!B32</f>
        <v>919</v>
      </c>
      <c r="C32" s="128">
        <f>'01'!C32+'02'!C32+'03'!C32+'04'!C32+'05 ACPE'!C32+'05'!C32+'06'!C32+'07'!C32+'08'!C32+'09'!C32+'10'!C32+'11'!C32+'12'!C32+'18'!C32+'20'!C32+'25'!C32</f>
        <v>41744.730000000003</v>
      </c>
      <c r="D32" s="66">
        <f>'01'!D32+'02'!D32+'03'!D32+'04'!D32+'05 ACPE'!D32+'05'!D32+'06'!D32+'07'!D32+'08'!D32+'09'!D32+'10'!D32+'11'!D32+'12'!D32+'18'!D32+'20'!D32+'25'!D32</f>
        <v>1181</v>
      </c>
      <c r="E32" s="53">
        <f>'01'!E32+'02'!E32+'03'!E32+'04'!E32+'05 ACPE'!E32+'05'!E32+'06'!E32+'07'!E32+'08'!E32+'09'!E32+'10'!E32+'11'!E32+'12'!E32+'18'!E32+'20'!E32+'25'!E32</f>
        <v>63008.3</v>
      </c>
      <c r="F32" s="127">
        <f>'01'!F32+'02'!F32+'03'!F32+'04'!F32+'05 ACPE'!F32+'05'!F32+'06'!F32+'07'!F32+'08'!F32+'09'!F32+'10'!F32+'11'!F32+'12'!F32+'18'!F32+'20'!F32+'25'!F32</f>
        <v>1333</v>
      </c>
      <c r="G32" s="138">
        <f>'01'!G32+'02'!G32+'03'!G32+'04'!G32+'05 ACPE'!G32+'05'!G32+'06'!G32+'07'!G32+'08'!G32+'09'!G32+'10'!G32+'11'!G32+'12'!G32+'18'!G32+'20'!G32+'25'!G32</f>
        <v>47835.82</v>
      </c>
      <c r="H32" s="66">
        <f>'01'!H32+'02'!H32+'03'!H32+'04'!H32+'05 ACPE'!H32+'05'!H32+'06'!H32+'07'!H32+'08'!H32+'09'!H32+'10'!H32+'11'!H32+'12'!H32+'18'!H32+'20'!H32+'25'!H32</f>
        <v>1733</v>
      </c>
      <c r="I32" s="60">
        <f>'01'!I32+'02'!I32+'03'!I32+'04'!I32+'05 ACPE'!I32+'05'!I32+'06'!I32+'07'!I32+'08'!I32+'09'!I32+'10'!I32+'11'!I32+'12'!I32+'18'!I32+'20'!I32+'25'!I32</f>
        <v>64177.650000000009</v>
      </c>
      <c r="J32" s="127">
        <f>'01'!J32+'02'!J32+'03'!J32+'04'!J32+'05 ACPE'!J32+'05'!J32+'06'!J32+'07'!J32+'08'!J32+'09'!J32+'10'!J32+'11'!J32+'12'!J32+'18'!J32+'20'!J32+'25'!J32</f>
        <v>1414</v>
      </c>
      <c r="K32" s="130">
        <f>'01'!K32+'02'!K32+'03'!K32+'04'!K32+'05 ACPE'!K32+'05'!K32+'06'!K32+'07'!K32+'08'!K32+'09'!K32+'10'!K32+'11'!K32+'12'!K32+'18'!K32+'20'!K32+'25'!K32</f>
        <v>51274.329999999994</v>
      </c>
      <c r="L32" s="66">
        <f>'01'!L32+'02'!L32+'03'!L32+'04'!L32+'05 ACPE'!L32+'05'!L32+'06'!L32+'07'!L32+'08'!L32+'09'!L32+'10'!L32+'11'!L32+'12'!L32+'18'!L32+'20'!L32+'25'!L32</f>
        <v>990</v>
      </c>
      <c r="M32" s="53">
        <f>'01'!M32+'02'!M32+'03'!M32+'04'!M32+'05 ACPE'!M32+'05'!M32+'06'!M32+'07'!M32+'08'!M32+'09'!M32+'10'!M32+'11'!M32+'12'!M32+'18'!M32+'20'!M32+'25'!M32</f>
        <v>35912.460000000006</v>
      </c>
      <c r="N32" s="127">
        <f>'01'!N32+'02'!N32+'03'!N32+'04'!N32+'05 ACPE'!N32+'05'!N32+'06'!N32+'07'!N32+'08'!N32+'09'!N32+'10'!N32+'11'!N32+'12'!N32+'18'!N32+'20'!N32+'25'!N32</f>
        <v>1084</v>
      </c>
      <c r="O32" s="128">
        <f>'01'!O32+'02'!O32+'03'!O32+'04'!O32+'05 ACPE'!O32+'05'!O32+'06'!O32+'07'!O32+'08'!O32+'09'!O32+'10'!O32+'11'!O32+'12'!O32+'18'!O32+'20'!O32+'25'!O32</f>
        <v>36888.069999999992</v>
      </c>
      <c r="P32" s="66">
        <f>'01'!P32+'02'!P32+'03'!P32+'04'!P32+'05 ACPE'!P32+'05'!P32+'06'!P32+'07'!P32+'08'!P32+'09'!P32+'10'!P32+'11'!P32+'12'!P32+'18'!P32+'20'!P32+'25'!P32</f>
        <v>903</v>
      </c>
      <c r="Q32" s="53">
        <f>'01'!Q32+'02'!Q32+'03'!Q32+'04'!Q32+'05 ACPE'!Q32+'05'!Q32+'06'!Q32+'07'!Q32+'08'!Q32+'09'!Q32+'10'!Q32+'11'!Q32+'12'!Q32+'18'!Q32+'20'!Q32+'25'!Q32</f>
        <v>31427.630000000005</v>
      </c>
      <c r="R32" s="127">
        <f>'01'!R32+'02'!R32+'03'!R32+'04'!R32+'05 ACPE'!R32+'05'!R32+'06'!R32+'07'!R32+'08'!R32+'09'!R32+'10'!R32+'11'!R32+'12'!R32+'18'!R32+'20'!R32+'25'!R32</f>
        <v>796</v>
      </c>
      <c r="S32" s="128">
        <f>'01'!S32+'02'!S32+'03'!S32+'04'!S32+'05 ACPE'!S32+'05'!S32+'06'!S32+'07'!S32+'08'!S32+'09'!S32+'10'!S32+'11'!S32+'12'!S32+'18'!S32+'20'!S32+'25'!S32</f>
        <v>25186.07</v>
      </c>
      <c r="T32" s="66">
        <f>'01'!T32+'02'!T32+'03'!T32+'04'!T32+'05 ACPE'!T32+'05'!T32+'06'!T32+'07'!T32+'08'!T32+'09'!T32+'10'!T32+'11'!T32+'12'!T32+'18'!T32+'20'!T32+'25'!T32</f>
        <v>1416</v>
      </c>
      <c r="U32" s="53">
        <f>'01'!U32+'02'!U32+'03'!U32+'04'!U32+'05 ACPE'!U32+'05'!U32+'06'!U32+'07'!U32+'08'!U32+'09'!U32+'10'!U32+'11'!U32+'12'!U32+'18'!U32+'20'!U32+'25'!U32</f>
        <v>85328.28</v>
      </c>
      <c r="V32" s="127">
        <f>'01'!V32+'02'!V32+'03'!V32+'04'!V32+'05 ACPE'!V32+'05'!V32+'06'!V32+'07'!V32+'08'!V32+'09'!V32+'10'!V32+'11'!V32+'12'!V32+'18'!V32+'20'!V32+'25'!V32</f>
        <v>1117</v>
      </c>
      <c r="W32" s="128">
        <f>'01'!W32+'02'!W32+'03'!W32+'04'!W32+'05 ACPE'!W32+'05'!W32+'06'!W32+'07'!W32+'08'!W32+'09'!W32+'10'!W32+'11'!W32+'12'!W32+'18'!W32+'20'!W32+'25'!W32</f>
        <v>73882.489999999991</v>
      </c>
      <c r="X32" s="66">
        <f>'01'!X32+'02'!X32+'03'!X32+'04'!X32+'05 ACPE'!X32+'05'!X32+'06'!X32+'07'!X32+'08'!X32+'09'!X32+'10'!X32+'11'!X32+'12'!X32+'18'!X32+'20'!X32+'25'!X32</f>
        <v>650</v>
      </c>
      <c r="Y32" s="53">
        <f>'01'!Y32+'02'!Y32+'03'!Y32+'04'!Y32+'05 ACPE'!Y32+'05'!Y32+'06'!Y32+'07'!Y32+'08'!Y32+'09'!Y32+'10'!Y32+'11'!Y32+'12'!Y32+'18'!Y32+'20'!Y32+'25'!Y32</f>
        <v>36318.6</v>
      </c>
      <c r="Z32" s="64">
        <f>B32+D32+F32+H32+J32+L32+N32+P32+R32+T32+V32+X32</f>
        <v>13536</v>
      </c>
      <c r="AA32" s="65">
        <f>C32+E32+G32+I32+K32+M32+O32+Q32+S32+U32+W32+Y32</f>
        <v>592984.43000000005</v>
      </c>
    </row>
    <row r="33" spans="1:30" x14ac:dyDescent="0.25">
      <c r="A33" s="33" t="s">
        <v>83</v>
      </c>
      <c r="B33" s="127">
        <f>'01'!B33+'02'!B33+'03'!B33+'04'!B33+'05 ACPE'!B33+'05'!B33+'06'!B33+'07'!B33+'08'!B33+'09'!B33+'10'!B33+'11'!B33+'12'!B33+'18'!B33+'20'!B33+'25'!B33</f>
        <v>1081</v>
      </c>
      <c r="C33" s="128">
        <f>'01'!C33+'02'!C33+'03'!C33+'04'!C33+'05 ACPE'!C33+'05'!C33+'06'!C33+'07'!C33+'08'!C33+'09'!C33+'10'!C33+'11'!C33+'12'!C33+'18'!C33+'20'!C33+'25'!C33</f>
        <v>74598.320000000007</v>
      </c>
      <c r="D33" s="66">
        <f>'01'!D33+'02'!D33+'03'!D33+'04'!D33+'05 ACPE'!D33+'05'!D33+'06'!D33+'07'!D33+'08'!D33+'09'!D33+'10'!D33+'11'!D33+'12'!D33+'18'!D33+'20'!D33+'25'!D33</f>
        <v>1690</v>
      </c>
      <c r="E33" s="53">
        <f>'01'!E33+'02'!E33+'03'!E33+'04'!E33+'05 ACPE'!E33+'05'!E33+'06'!E33+'07'!E33+'08'!E33+'09'!E33+'10'!E33+'11'!E33+'12'!E33+'18'!E33+'20'!E33+'25'!E33</f>
        <v>81010.929999999993</v>
      </c>
      <c r="F33" s="127">
        <f>'01'!F33+'02'!F33+'03'!F33+'04'!F33+'05 ACPE'!F33+'05'!F33+'06'!F33+'07'!F33+'08'!F33+'09'!F33+'10'!F33+'11'!F33+'12'!F33+'18'!F33+'20'!F33+'25'!F33</f>
        <v>1260</v>
      </c>
      <c r="G33" s="138">
        <f>'01'!G33+'02'!G33+'03'!G33+'04'!G33+'05 ACPE'!G33+'05'!G33+'06'!G33+'07'!G33+'08'!G33+'09'!G33+'10'!G33+'11'!G33+'12'!G33+'18'!G33+'20'!G33+'25'!G33</f>
        <v>29255.87</v>
      </c>
      <c r="H33" s="66">
        <f>'01'!H33+'02'!H33+'03'!H33+'04'!H33+'05 ACPE'!H33+'05'!H33+'06'!H33+'07'!H33+'08'!H33+'09'!H33+'10'!H33+'11'!H33+'12'!H33+'18'!H33+'20'!H33+'25'!H33</f>
        <v>1153</v>
      </c>
      <c r="I33" s="60">
        <f>'01'!I33+'02'!I33+'03'!I33+'04'!I33+'05 ACPE'!I33+'05'!I33+'06'!I33+'07'!I33+'08'!I33+'09'!I33+'10'!I33+'11'!I33+'12'!I33+'18'!I33+'20'!I33+'25'!I33</f>
        <v>24805.749999999996</v>
      </c>
      <c r="J33" s="127">
        <f>'01'!J33+'02'!J33+'03'!J33+'04'!J33+'05 ACPE'!J33+'05'!J33+'06'!J33+'07'!J33+'08'!J33+'09'!J33+'10'!J33+'11'!J33+'12'!J33+'18'!J33+'20'!J33+'25'!J33</f>
        <v>851</v>
      </c>
      <c r="K33" s="130">
        <f>'01'!K33+'02'!K33+'03'!K33+'04'!K33+'05 ACPE'!K33+'05'!K33+'06'!K33+'07'!K33+'08'!K33+'09'!K33+'10'!K33+'11'!K33+'12'!K33+'18'!K33+'20'!K33+'25'!K33</f>
        <v>16983.03</v>
      </c>
      <c r="L33" s="66">
        <f>'01'!L33+'02'!L33+'03'!L33+'04'!L33+'05 ACPE'!L33+'05'!L33+'06'!L33+'07'!L33+'08'!L33+'09'!L33+'10'!L33+'11'!L33+'12'!L33+'18'!L33+'20'!L33+'25'!L33</f>
        <v>560</v>
      </c>
      <c r="M33" s="53">
        <f>'01'!M33+'02'!M33+'03'!M33+'04'!M33+'05 ACPE'!M33+'05'!M33+'06'!M33+'07'!M33+'08'!M33+'09'!M33+'10'!M33+'11'!M33+'12'!M33+'18'!M33+'20'!M33+'25'!M33</f>
        <v>12258.16</v>
      </c>
      <c r="N33" s="127">
        <f>'01'!N33+'02'!N33+'03'!N33+'04'!N33+'05 ACPE'!N33+'05'!N33+'06'!N33+'07'!N33+'08'!N33+'09'!N33+'10'!N33+'11'!N33+'12'!N33+'18'!N33+'20'!N33+'25'!N33</f>
        <v>1007</v>
      </c>
      <c r="O33" s="128">
        <f>'01'!O33+'02'!O33+'03'!O33+'04'!O33+'05 ACPE'!O33+'05'!O33+'06'!O33+'07'!O33+'08'!O33+'09'!O33+'10'!O33+'11'!O33+'12'!O33+'18'!O33+'20'!O33+'25'!O33</f>
        <v>20357.710000000003</v>
      </c>
      <c r="P33" s="66">
        <f>'01'!P33+'02'!P33+'03'!P33+'04'!P33+'05 ACPE'!P33+'05'!P33+'06'!P33+'07'!P33+'08'!P33+'09'!P33+'10'!P33+'11'!P33+'12'!P33+'18'!P33+'20'!P33+'25'!P33</f>
        <v>798</v>
      </c>
      <c r="Q33" s="53">
        <f>'01'!Q33+'02'!Q33+'03'!Q33+'04'!Q33+'05 ACPE'!Q33+'05'!Q33+'06'!Q33+'07'!Q33+'08'!Q33+'09'!Q33+'10'!Q33+'11'!Q33+'12'!Q33+'18'!Q33+'20'!Q33+'25'!Q33</f>
        <v>15171.16</v>
      </c>
      <c r="R33" s="127">
        <f>'01'!R33+'02'!R33+'03'!R33+'04'!R33+'05 ACPE'!R33+'05'!R33+'06'!R33+'07'!R33+'08'!R33+'09'!R33+'10'!R33+'11'!R33+'12'!R33+'18'!R33+'20'!R33+'25'!R33</f>
        <v>858</v>
      </c>
      <c r="S33" s="128">
        <f>'01'!S33+'02'!S33+'03'!S33+'04'!S33+'05 ACPE'!S33+'05'!S33+'06'!S33+'07'!S33+'08'!S33+'09'!S33+'10'!S33+'11'!S33+'12'!S33+'18'!S33+'20'!S33+'25'!S33</f>
        <v>15158.38</v>
      </c>
      <c r="T33" s="66">
        <f>'01'!T33+'02'!T33+'03'!T33+'04'!T33+'05 ACPE'!T33+'05'!T33+'06'!T33+'07'!T33+'08'!T33+'09'!T33+'10'!T33+'11'!T33+'12'!T33+'18'!T33+'20'!T33+'25'!T33</f>
        <v>862</v>
      </c>
      <c r="U33" s="53">
        <f>'01'!U33+'02'!U33+'03'!U33+'04'!U33+'05 ACPE'!U33+'05'!U33+'06'!U33+'07'!U33+'08'!U33+'09'!U33+'10'!U33+'11'!U33+'12'!U33+'18'!U33+'20'!U33+'25'!U33</f>
        <v>15887.640000000001</v>
      </c>
      <c r="V33" s="127">
        <f>'01'!V33+'02'!V33+'03'!V33+'04'!V33+'05 ACPE'!V33+'05'!V33+'06'!V33+'07'!V33+'08'!V33+'09'!V33+'10'!V33+'11'!V33+'12'!V33+'18'!V33+'20'!V33+'25'!V33</f>
        <v>685</v>
      </c>
      <c r="W33" s="128">
        <f>'01'!W33+'02'!W33+'03'!W33+'04'!W33+'05 ACPE'!W33+'05'!W33+'06'!W33+'07'!W33+'08'!W33+'09'!W33+'10'!W33+'11'!W33+'12'!W33+'18'!W33+'20'!W33+'25'!W33</f>
        <v>15850.800000000001</v>
      </c>
      <c r="X33" s="66">
        <f>'01'!X33+'02'!X33+'03'!X33+'04'!X33+'05 ACPE'!X33+'05'!X33+'06'!X33+'07'!X33+'08'!X33+'09'!X33+'10'!X33+'11'!X33+'12'!X33+'18'!X33+'20'!X33+'25'!X33</f>
        <v>841</v>
      </c>
      <c r="Y33" s="53">
        <f>'01'!Y33+'02'!Y33+'03'!Y33+'04'!Y33+'05 ACPE'!Y33+'05'!Y33+'06'!Y33+'07'!Y33+'08'!Y33+'09'!Y33+'10'!Y33+'11'!Y33+'12'!Y33+'18'!Y33+'20'!Y33+'25'!Y33</f>
        <v>48562.33</v>
      </c>
      <c r="Z33" s="64">
        <f>B33+D33+F33+H33+J33+L33+N33+P33+R33+T33+V33+X33</f>
        <v>11646</v>
      </c>
      <c r="AA33" s="65">
        <f>C33+E33+G33+I33+K33+M33+O33+Q33+S33+U33+W33+Y33</f>
        <v>369900.08</v>
      </c>
      <c r="AC33" s="54"/>
      <c r="AD33" s="54"/>
    </row>
    <row r="34" spans="1:30" s="12" customFormat="1" x14ac:dyDescent="0.25">
      <c r="A34" s="31" t="s">
        <v>84</v>
      </c>
      <c r="B34" s="120">
        <f t="shared" ref="B34:K34" si="5">SUM(B32:B33)</f>
        <v>2000</v>
      </c>
      <c r="C34" s="102">
        <f t="shared" si="5"/>
        <v>116343.05000000002</v>
      </c>
      <c r="D34" s="114">
        <f t="shared" si="5"/>
        <v>2871</v>
      </c>
      <c r="E34" s="104">
        <f t="shared" si="5"/>
        <v>144019.22999999998</v>
      </c>
      <c r="F34" s="120">
        <f t="shared" si="5"/>
        <v>2593</v>
      </c>
      <c r="G34" s="102">
        <f t="shared" si="5"/>
        <v>77091.69</v>
      </c>
      <c r="H34" s="114">
        <f t="shared" si="5"/>
        <v>2886</v>
      </c>
      <c r="I34" s="104">
        <f t="shared" si="5"/>
        <v>88983.400000000009</v>
      </c>
      <c r="J34" s="120">
        <f t="shared" si="5"/>
        <v>2265</v>
      </c>
      <c r="K34" s="102">
        <f t="shared" si="5"/>
        <v>68257.359999999986</v>
      </c>
      <c r="L34" s="114">
        <f t="shared" ref="L34:AA34" si="6">SUM(L32:L33)</f>
        <v>1550</v>
      </c>
      <c r="M34" s="104">
        <f t="shared" si="6"/>
        <v>48170.62000000001</v>
      </c>
      <c r="N34" s="120">
        <f t="shared" si="6"/>
        <v>2091</v>
      </c>
      <c r="O34" s="102">
        <f t="shared" si="6"/>
        <v>57245.78</v>
      </c>
      <c r="P34" s="114">
        <f t="shared" si="6"/>
        <v>1701</v>
      </c>
      <c r="Q34" s="104">
        <f t="shared" si="6"/>
        <v>46598.790000000008</v>
      </c>
      <c r="R34" s="120">
        <f t="shared" si="6"/>
        <v>1654</v>
      </c>
      <c r="S34" s="102">
        <f t="shared" si="6"/>
        <v>40344.449999999997</v>
      </c>
      <c r="T34" s="114">
        <f t="shared" si="6"/>
        <v>2278</v>
      </c>
      <c r="U34" s="104">
        <f t="shared" si="6"/>
        <v>101215.92</v>
      </c>
      <c r="V34" s="120">
        <f t="shared" si="6"/>
        <v>1802</v>
      </c>
      <c r="W34" s="102">
        <f t="shared" si="6"/>
        <v>89733.29</v>
      </c>
      <c r="X34" s="114">
        <f t="shared" si="6"/>
        <v>1491</v>
      </c>
      <c r="Y34" s="104">
        <f t="shared" si="6"/>
        <v>84880.93</v>
      </c>
      <c r="Z34" s="98">
        <f t="shared" si="6"/>
        <v>25182</v>
      </c>
      <c r="AA34" s="76">
        <f t="shared" si="6"/>
        <v>962884.51</v>
      </c>
    </row>
    <row r="35" spans="1:30" s="18" customFormat="1" x14ac:dyDescent="0.25">
      <c r="A35" s="16"/>
      <c r="B35" s="33"/>
      <c r="D35" s="33"/>
      <c r="F35" s="33"/>
      <c r="H35" s="33"/>
      <c r="J35" s="33"/>
      <c r="L35" s="33"/>
      <c r="N35" s="33"/>
      <c r="P35" s="33"/>
      <c r="R35" s="33"/>
      <c r="T35" s="33"/>
      <c r="V35" s="33"/>
      <c r="X35" s="33"/>
      <c r="Z35" s="19"/>
      <c r="AA35" s="19"/>
    </row>
    <row r="36" spans="1:30" s="116" customFormat="1" ht="32.25" customHeight="1" x14ac:dyDescent="0.25">
      <c r="A36" s="132" t="s">
        <v>85</v>
      </c>
      <c r="B36" s="133"/>
      <c r="C36" s="134">
        <f>C15+C24+C34-C8</f>
        <v>242872.81000000006</v>
      </c>
      <c r="D36" s="133"/>
      <c r="E36" s="134">
        <f>E15+E24+E34-E8</f>
        <v>224550.18</v>
      </c>
      <c r="F36" s="133"/>
      <c r="G36" s="134">
        <f>G15+G24+G34-G8</f>
        <v>167277.16999999998</v>
      </c>
      <c r="H36" s="133"/>
      <c r="I36" s="134">
        <f>I15+I24+I34-I8</f>
        <v>169618.41</v>
      </c>
      <c r="J36" s="133"/>
      <c r="K36" s="134">
        <f>K15+K24+K34-K8</f>
        <v>134346.29</v>
      </c>
      <c r="L36" s="133"/>
      <c r="M36" s="134">
        <f>M15+M24+M34-M8</f>
        <v>101637.5</v>
      </c>
      <c r="N36" s="133"/>
      <c r="O36" s="134">
        <f>O15+O24+O34-O8</f>
        <v>131001.24</v>
      </c>
      <c r="P36" s="133"/>
      <c r="Q36" s="134">
        <f>Q15+Q24+Q34-Q8</f>
        <v>133723.75899999999</v>
      </c>
      <c r="R36" s="133"/>
      <c r="S36" s="134">
        <f>S15+S24+S34-S8</f>
        <v>145213.72999999998</v>
      </c>
      <c r="T36" s="133"/>
      <c r="U36" s="134">
        <f>U15+U24+U34-U8</f>
        <v>216129.07</v>
      </c>
      <c r="V36" s="133"/>
      <c r="W36" s="134">
        <f>W15+W24+W34-W8</f>
        <v>166095.01999999999</v>
      </c>
      <c r="X36" s="133"/>
      <c r="Y36" s="134">
        <f>Y15+Y24+Y34-Y8</f>
        <v>157427.60999999999</v>
      </c>
      <c r="Z36" s="135"/>
      <c r="AA36" s="134">
        <f>AA15+AA24+AA34-AA8</f>
        <v>1989892.7890000003</v>
      </c>
    </row>
    <row r="37" spans="1:30" x14ac:dyDescent="0.25">
      <c r="A37" s="8"/>
      <c r="B37" s="10"/>
      <c r="C37" s="6"/>
      <c r="D37" s="10"/>
      <c r="E37" s="6"/>
      <c r="F37" s="10"/>
      <c r="G37" s="6"/>
      <c r="H37" s="10"/>
      <c r="I37" s="6"/>
    </row>
    <row r="38" spans="1:30" ht="23.4" x14ac:dyDescent="0.25">
      <c r="A38" s="72" t="s">
        <v>86</v>
      </c>
      <c r="J38" s="84"/>
      <c r="K38" s="7"/>
      <c r="L38" s="84"/>
      <c r="M38" s="7"/>
      <c r="N38" s="84"/>
      <c r="O38" s="7"/>
      <c r="P38" s="84"/>
      <c r="Q38" s="7"/>
      <c r="R38" s="84"/>
      <c r="S38" s="7"/>
      <c r="T38" s="84"/>
      <c r="U38" s="7"/>
      <c r="V38" s="84"/>
      <c r="W38" s="7"/>
      <c r="X38" s="84"/>
      <c r="Y38" s="7"/>
      <c r="Z38" s="7"/>
      <c r="AA38" s="9"/>
    </row>
    <row r="39" spans="1:30" ht="24" x14ac:dyDescent="0.25">
      <c r="A39" s="73" t="s">
        <v>87</v>
      </c>
    </row>
    <row r="40" spans="1:30" x14ac:dyDescent="0.25">
      <c r="A40" s="33"/>
    </row>
    <row r="49" spans="1:2" x14ac:dyDescent="0.25">
      <c r="A49" s="31"/>
      <c r="B49" s="13"/>
    </row>
    <row r="50" spans="1:2" x14ac:dyDescent="0.25">
      <c r="A50" s="16"/>
      <c r="B50" s="17"/>
    </row>
    <row r="51" spans="1:2" x14ac:dyDescent="0.25">
      <c r="A51" s="16"/>
      <c r="B51" s="17"/>
    </row>
    <row r="52" spans="1:2" x14ac:dyDescent="0.25">
      <c r="A52" s="16"/>
      <c r="B52" s="17"/>
    </row>
    <row r="53" spans="1:2" x14ac:dyDescent="0.25">
      <c r="B53" s="78"/>
    </row>
  </sheetData>
  <mergeCells count="13">
    <mergeCell ref="N2:O2"/>
    <mergeCell ref="P2:Q2"/>
    <mergeCell ref="Z2:AA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4" type="noConversion"/>
  <pageMargins left="0.18" right="0.2" top="0.51" bottom="0.86" header="0.5" footer="0.5"/>
  <pageSetup paperSize="5" scale="64" orientation="landscape" r:id="rId1"/>
  <headerFooter alignWithMargins="0">
    <oddFooter>&amp;L&amp;8&amp;Z&amp;F
Prepared by Danielle Meier</oddFooter>
  </headerFooter>
  <ignoredErrors>
    <ignoredError sqref="C29:AA2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4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1" width="49.44140625" customWidth="1"/>
    <col min="2" max="2" width="6" style="1" customWidth="1"/>
    <col min="3" max="3" width="9.5546875" style="1" customWidth="1"/>
    <col min="4" max="4" width="6" style="1" customWidth="1"/>
    <col min="5" max="5" width="10" style="1" customWidth="1"/>
    <col min="6" max="6" width="6.109375" style="1" customWidth="1"/>
    <col min="7" max="7" width="10.109375" style="1" customWidth="1"/>
    <col min="8" max="8" width="6.6640625" style="1" customWidth="1"/>
    <col min="9" max="9" width="9.33203125" style="1" customWidth="1"/>
    <col min="10" max="10" width="6.33203125" style="1" customWidth="1"/>
    <col min="11" max="11" width="9.33203125" style="1" customWidth="1"/>
    <col min="12" max="12" width="6.44140625" style="1" customWidth="1"/>
    <col min="13" max="13" width="8.109375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8.109375" style="1" customWidth="1"/>
    <col min="18" max="18" width="6.33203125" style="1" customWidth="1"/>
    <col min="19" max="19" width="8.109375" style="1" customWidth="1"/>
    <col min="20" max="20" width="6.33203125" style="1" customWidth="1"/>
    <col min="21" max="21" width="8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88671875" style="2" customWidth="1"/>
    <col min="27" max="27" width="11.6640625" style="2" customWidth="1"/>
    <col min="28" max="194" width="8.88671875" customWidth="1"/>
  </cols>
  <sheetData>
    <row r="1" spans="1:29" x14ac:dyDescent="0.25">
      <c r="A1" t="s">
        <v>66</v>
      </c>
    </row>
    <row r="2" spans="1:29" s="16" customFormat="1" x14ac:dyDescent="0.25">
      <c r="A2" t="s">
        <v>19</v>
      </c>
      <c r="B2" s="144" t="s">
        <v>0</v>
      </c>
      <c r="C2" s="144"/>
      <c r="D2" s="143" t="s">
        <v>1</v>
      </c>
      <c r="E2" s="143"/>
      <c r="F2" s="144" t="s">
        <v>2</v>
      </c>
      <c r="G2" s="144"/>
      <c r="H2" s="143" t="s">
        <v>3</v>
      </c>
      <c r="I2" s="143"/>
      <c r="J2" s="144" t="s">
        <v>4</v>
      </c>
      <c r="K2" s="144"/>
      <c r="L2" s="143" t="s">
        <v>5</v>
      </c>
      <c r="M2" s="143"/>
      <c r="N2" s="144" t="s">
        <v>6</v>
      </c>
      <c r="O2" s="144"/>
      <c r="P2" s="143" t="s">
        <v>7</v>
      </c>
      <c r="Q2" s="143"/>
      <c r="R2" s="144" t="s">
        <v>8</v>
      </c>
      <c r="S2" s="144"/>
      <c r="T2" s="143" t="s">
        <v>9</v>
      </c>
      <c r="U2" s="143"/>
      <c r="V2" s="144" t="s">
        <v>10</v>
      </c>
      <c r="W2" s="144"/>
      <c r="X2" s="143" t="s">
        <v>11</v>
      </c>
      <c r="Y2" s="143"/>
      <c r="Z2" s="145" t="s">
        <v>12</v>
      </c>
      <c r="AA2" s="145"/>
    </row>
    <row r="3" spans="1:29" s="16" customFormat="1" x14ac:dyDescent="0.25">
      <c r="B3" s="85" t="s">
        <v>13</v>
      </c>
      <c r="C3" s="85" t="s">
        <v>14</v>
      </c>
      <c r="D3" s="91" t="s">
        <v>13</v>
      </c>
      <c r="E3" s="91" t="s">
        <v>14</v>
      </c>
      <c r="F3" s="85" t="s">
        <v>13</v>
      </c>
      <c r="G3" s="85" t="s">
        <v>14</v>
      </c>
      <c r="H3" s="91" t="s">
        <v>13</v>
      </c>
      <c r="I3" s="91" t="s">
        <v>14</v>
      </c>
      <c r="J3" s="85" t="s">
        <v>13</v>
      </c>
      <c r="K3" s="85" t="s">
        <v>14</v>
      </c>
      <c r="L3" s="91" t="s">
        <v>13</v>
      </c>
      <c r="M3" s="91" t="s">
        <v>14</v>
      </c>
      <c r="N3" s="85" t="s">
        <v>13</v>
      </c>
      <c r="O3" s="85" t="s">
        <v>14</v>
      </c>
      <c r="P3" s="91" t="s">
        <v>13</v>
      </c>
      <c r="Q3" s="91" t="s">
        <v>14</v>
      </c>
      <c r="R3" s="85" t="s">
        <v>13</v>
      </c>
      <c r="S3" s="85" t="s">
        <v>14</v>
      </c>
      <c r="T3" s="91" t="s">
        <v>13</v>
      </c>
      <c r="U3" s="91" t="s">
        <v>14</v>
      </c>
      <c r="V3" s="85" t="s">
        <v>13</v>
      </c>
      <c r="W3" s="85" t="s">
        <v>14</v>
      </c>
      <c r="X3" s="91" t="s">
        <v>13</v>
      </c>
      <c r="Y3" s="91" t="s">
        <v>14</v>
      </c>
      <c r="Z3" s="67" t="s">
        <v>13</v>
      </c>
      <c r="AA3" s="67" t="s">
        <v>14</v>
      </c>
    </row>
    <row r="4" spans="1:29" x14ac:dyDescent="0.25">
      <c r="A4" s="12" t="s">
        <v>89</v>
      </c>
      <c r="B4" s="55"/>
      <c r="C4" s="55"/>
      <c r="D4" s="2"/>
      <c r="E4" s="2"/>
      <c r="F4" s="55"/>
      <c r="G4" s="55"/>
      <c r="H4" s="2"/>
      <c r="I4" s="2"/>
      <c r="J4" s="55"/>
      <c r="K4" s="55"/>
      <c r="L4" s="2"/>
      <c r="M4" s="2"/>
      <c r="N4" s="55"/>
      <c r="O4" s="55"/>
      <c r="P4" s="2"/>
      <c r="Q4" s="2"/>
      <c r="R4" s="55"/>
      <c r="S4" s="55"/>
      <c r="T4" s="2"/>
      <c r="U4" s="2"/>
      <c r="V4" s="55"/>
      <c r="W4" s="55"/>
      <c r="X4" s="2"/>
      <c r="Y4" s="2"/>
      <c r="Z4" s="21"/>
      <c r="AA4" s="21"/>
    </row>
    <row r="5" spans="1:29" x14ac:dyDescent="0.25">
      <c r="A5" s="33" t="s">
        <v>92</v>
      </c>
      <c r="B5" s="56">
        <v>66</v>
      </c>
      <c r="C5" s="55"/>
      <c r="D5" s="4">
        <v>79</v>
      </c>
      <c r="E5" s="2"/>
      <c r="F5" s="56">
        <v>105</v>
      </c>
      <c r="G5" s="55"/>
      <c r="H5" s="4">
        <v>63</v>
      </c>
      <c r="I5" s="2"/>
      <c r="J5" s="56">
        <v>62</v>
      </c>
      <c r="K5" s="55"/>
      <c r="L5" s="4">
        <v>49</v>
      </c>
      <c r="M5" s="2"/>
      <c r="N5" s="56">
        <v>37</v>
      </c>
      <c r="O5" s="55"/>
      <c r="P5" s="4">
        <v>34</v>
      </c>
      <c r="Q5" s="2"/>
      <c r="R5" s="56">
        <v>55</v>
      </c>
      <c r="S5" s="55"/>
      <c r="T5" s="4">
        <v>67</v>
      </c>
      <c r="U5" s="2"/>
      <c r="V5" s="86">
        <v>63</v>
      </c>
      <c r="W5" s="55"/>
      <c r="X5" s="4">
        <v>61</v>
      </c>
      <c r="Y5" s="2"/>
      <c r="Z5" s="23">
        <f>B5+D5+F5+H5+J5+L5+N5+P5+R5+T5+V5+X5</f>
        <v>741</v>
      </c>
      <c r="AA5" s="21"/>
    </row>
    <row r="6" spans="1:29" x14ac:dyDescent="0.25">
      <c r="A6" s="69" t="s">
        <v>67</v>
      </c>
      <c r="B6" s="55"/>
      <c r="C6" s="55">
        <v>672.74</v>
      </c>
      <c r="D6" s="2"/>
      <c r="E6" s="2">
        <v>743.5</v>
      </c>
      <c r="F6" s="55"/>
      <c r="G6" s="55">
        <v>771.28</v>
      </c>
      <c r="H6" s="2"/>
      <c r="I6" s="2">
        <v>560.26</v>
      </c>
      <c r="J6" s="55"/>
      <c r="K6" s="55">
        <v>543.58000000000004</v>
      </c>
      <c r="L6" s="2"/>
      <c r="M6" s="2">
        <v>389.08</v>
      </c>
      <c r="N6" s="55"/>
      <c r="O6" s="55">
        <v>177.84</v>
      </c>
      <c r="P6" s="2"/>
      <c r="Q6" s="2">
        <v>270.14</v>
      </c>
      <c r="R6" s="55"/>
      <c r="S6" s="55">
        <v>353.4</v>
      </c>
      <c r="T6" s="2"/>
      <c r="U6" s="2">
        <v>511.48</v>
      </c>
      <c r="V6" s="55"/>
      <c r="W6" s="55">
        <v>471.6</v>
      </c>
      <c r="X6" s="2"/>
      <c r="Y6" s="2">
        <v>458.5</v>
      </c>
      <c r="Z6" s="22"/>
      <c r="AA6" s="22">
        <f>C6+E6+G6+I6+K6+M6+O6+Q6+S6+U6+W6+Y6</f>
        <v>5923.4</v>
      </c>
    </row>
    <row r="7" spans="1:29" x14ac:dyDescent="0.25">
      <c r="A7" s="33" t="s">
        <v>68</v>
      </c>
      <c r="B7" s="55"/>
      <c r="C7" s="86">
        <v>66</v>
      </c>
      <c r="D7" s="2"/>
      <c r="E7" s="92">
        <v>79</v>
      </c>
      <c r="F7" s="55"/>
      <c r="G7" s="86">
        <v>105</v>
      </c>
      <c r="H7" s="2"/>
      <c r="I7" s="92">
        <v>63</v>
      </c>
      <c r="J7" s="55"/>
      <c r="K7" s="86">
        <v>62</v>
      </c>
      <c r="L7" s="2"/>
      <c r="M7" s="92">
        <v>49</v>
      </c>
      <c r="N7" s="55"/>
      <c r="O7" s="86">
        <v>37</v>
      </c>
      <c r="P7" s="2"/>
      <c r="Q7" s="92">
        <v>34</v>
      </c>
      <c r="R7" s="55"/>
      <c r="S7" s="86">
        <v>55</v>
      </c>
      <c r="T7" s="2"/>
      <c r="U7" s="92">
        <v>67</v>
      </c>
      <c r="V7" s="55"/>
      <c r="W7" s="86">
        <v>63</v>
      </c>
      <c r="X7" s="2"/>
      <c r="Y7" s="92">
        <v>61</v>
      </c>
      <c r="Z7" s="21"/>
      <c r="AA7" s="23">
        <f>C7+E7+G7+I7+K7+M7+O7+Q7+S7+U7+W7+Y7</f>
        <v>741</v>
      </c>
    </row>
    <row r="8" spans="1:29" x14ac:dyDescent="0.25">
      <c r="A8" s="19" t="s">
        <v>30</v>
      </c>
      <c r="B8" s="57"/>
      <c r="C8" s="97">
        <f>SUM(C6:C7)</f>
        <v>738.74</v>
      </c>
      <c r="D8" s="3"/>
      <c r="E8" s="32">
        <f>SUM(E6:E7)</f>
        <v>822.5</v>
      </c>
      <c r="F8" s="57"/>
      <c r="G8" s="97">
        <f>SUM(G6:G7)</f>
        <v>876.28</v>
      </c>
      <c r="H8" s="3"/>
      <c r="I8" s="32">
        <f>SUM(I6:I7)</f>
        <v>623.26</v>
      </c>
      <c r="J8" s="57"/>
      <c r="K8" s="97">
        <f>SUM(K6:K7)</f>
        <v>605.58000000000004</v>
      </c>
      <c r="L8" s="3"/>
      <c r="M8" s="32">
        <f>SUM(M6:M7)</f>
        <v>438.08</v>
      </c>
      <c r="N8" s="57"/>
      <c r="O8" s="97">
        <f>SUM(O6:O7)</f>
        <v>214.84</v>
      </c>
      <c r="P8" s="3"/>
      <c r="Q8" s="32">
        <f>SUM(Q6:Q7)</f>
        <v>304.14</v>
      </c>
      <c r="R8" s="57"/>
      <c r="S8" s="97">
        <f>SUM(S6:S7)</f>
        <v>408.4</v>
      </c>
      <c r="T8" s="3"/>
      <c r="U8" s="32">
        <f>SUM(U6:U7)</f>
        <v>578.48</v>
      </c>
      <c r="V8" s="57"/>
      <c r="W8" s="97">
        <f>SUM(W6:W7)</f>
        <v>534.6</v>
      </c>
      <c r="X8" s="3"/>
      <c r="Y8" s="32">
        <f>SUM(Y6:Y7)</f>
        <v>519.5</v>
      </c>
      <c r="Z8" s="22"/>
      <c r="AA8" s="27">
        <f>SUM(AA6:AA7)</f>
        <v>6664.4</v>
      </c>
      <c r="AB8" s="68"/>
      <c r="AC8" s="68"/>
    </row>
    <row r="9" spans="1:29" s="16" customFormat="1" x14ac:dyDescent="0.25">
      <c r="B9" s="57"/>
      <c r="C9" s="57"/>
      <c r="D9" s="3"/>
      <c r="E9" s="3"/>
      <c r="F9" s="57"/>
      <c r="G9" s="57"/>
      <c r="H9" s="3"/>
      <c r="I9" s="3"/>
      <c r="J9" s="57"/>
      <c r="K9" s="57"/>
      <c r="L9" s="3"/>
      <c r="M9" s="3"/>
      <c r="N9" s="57"/>
      <c r="O9" s="57"/>
      <c r="P9" s="3"/>
      <c r="Q9" s="3"/>
      <c r="R9" s="57"/>
      <c r="S9" s="57"/>
      <c r="T9" s="3"/>
      <c r="U9" s="3"/>
      <c r="V9" s="57"/>
      <c r="W9" s="57"/>
      <c r="X9" s="3"/>
      <c r="Y9" s="3"/>
      <c r="Z9" s="22"/>
      <c r="AA9" s="22"/>
    </row>
    <row r="10" spans="1:29" x14ac:dyDescent="0.25">
      <c r="A10" s="19" t="s">
        <v>52</v>
      </c>
      <c r="B10" s="55"/>
      <c r="C10" s="55"/>
      <c r="D10" s="2"/>
      <c r="E10" s="2"/>
      <c r="F10" s="55"/>
      <c r="G10" s="55"/>
      <c r="H10" s="2"/>
      <c r="I10" s="2"/>
      <c r="J10" s="55"/>
      <c r="K10" s="55"/>
      <c r="L10" s="2"/>
      <c r="M10" s="2"/>
      <c r="N10" s="55"/>
      <c r="O10" s="55"/>
      <c r="P10" s="2"/>
      <c r="Q10" s="2"/>
      <c r="R10" s="55"/>
      <c r="S10" s="55"/>
      <c r="T10" s="2"/>
      <c r="U10" s="2"/>
      <c r="V10" s="55"/>
      <c r="W10" s="55"/>
      <c r="X10" s="2"/>
      <c r="Y10" s="2"/>
      <c r="Z10" s="21"/>
      <c r="AA10" s="21"/>
    </row>
    <row r="11" spans="1:29" x14ac:dyDescent="0.25">
      <c r="A11" s="17" t="s">
        <v>69</v>
      </c>
      <c r="B11" s="55">
        <v>36</v>
      </c>
      <c r="C11" s="55">
        <v>716.56</v>
      </c>
      <c r="D11" s="2">
        <v>25</v>
      </c>
      <c r="E11" s="2">
        <v>545.16999999999996</v>
      </c>
      <c r="F11" s="55">
        <v>53</v>
      </c>
      <c r="G11" s="55">
        <v>1014.87</v>
      </c>
      <c r="H11" s="2">
        <v>26</v>
      </c>
      <c r="I11" s="2">
        <v>536.85</v>
      </c>
      <c r="J11" s="55">
        <v>25</v>
      </c>
      <c r="K11" s="55">
        <v>509.55</v>
      </c>
      <c r="L11" s="2">
        <v>12</v>
      </c>
      <c r="M11" s="2">
        <v>328.5</v>
      </c>
      <c r="N11" s="55">
        <v>31</v>
      </c>
      <c r="O11" s="55">
        <v>542.09</v>
      </c>
      <c r="P11" s="2">
        <v>16</v>
      </c>
      <c r="Q11" s="2">
        <v>365.41</v>
      </c>
      <c r="R11" s="55">
        <v>38</v>
      </c>
      <c r="S11" s="55">
        <v>797.77</v>
      </c>
      <c r="T11" s="2">
        <v>30</v>
      </c>
      <c r="U11" s="2">
        <v>494.33</v>
      </c>
      <c r="V11" s="55">
        <v>34</v>
      </c>
      <c r="W11" s="55">
        <v>675.12</v>
      </c>
      <c r="X11" s="2">
        <v>28</v>
      </c>
      <c r="Y11" s="2">
        <v>590.28</v>
      </c>
      <c r="Z11" s="22">
        <f>B11+D11+F11+H11+J11+L11+N11+P11+R11+T11+V11+X11</f>
        <v>354</v>
      </c>
      <c r="AA11" s="22">
        <f t="shared" ref="Z11:AA14" si="0">C11+E11+G11+I11+K11+M11+O11+Q11+S11+U11+W11+Y11</f>
        <v>7116.5</v>
      </c>
    </row>
    <row r="12" spans="1:29" x14ac:dyDescent="0.25">
      <c r="A12" s="17" t="s">
        <v>70</v>
      </c>
      <c r="B12" s="55"/>
      <c r="C12" s="55"/>
      <c r="D12" s="2">
        <v>7</v>
      </c>
      <c r="E12" s="2">
        <v>333</v>
      </c>
      <c r="F12" s="55"/>
      <c r="G12" s="55"/>
      <c r="H12" s="2">
        <v>2</v>
      </c>
      <c r="I12" s="2">
        <v>77.59</v>
      </c>
      <c r="J12" s="55">
        <v>2</v>
      </c>
      <c r="K12" s="55">
        <v>15.15</v>
      </c>
      <c r="L12" s="2"/>
      <c r="M12" s="2"/>
      <c r="N12" s="55"/>
      <c r="O12" s="55"/>
      <c r="P12" s="2"/>
      <c r="Q12" s="2"/>
      <c r="R12" s="55"/>
      <c r="S12" s="55"/>
      <c r="T12" s="2">
        <v>1</v>
      </c>
      <c r="U12" s="2">
        <v>4.4400000000000004</v>
      </c>
      <c r="V12" s="55"/>
      <c r="W12" s="55"/>
      <c r="X12" s="2">
        <v>1</v>
      </c>
      <c r="Y12" s="2">
        <v>14.71</v>
      </c>
      <c r="Z12" s="22">
        <f t="shared" si="0"/>
        <v>13</v>
      </c>
      <c r="AA12" s="22">
        <f t="shared" si="0"/>
        <v>444.89</v>
      </c>
      <c r="AC12" s="1"/>
    </row>
    <row r="13" spans="1:29" x14ac:dyDescent="0.25">
      <c r="A13" s="33" t="s">
        <v>71</v>
      </c>
      <c r="B13" s="55">
        <v>1</v>
      </c>
      <c r="C13" s="55">
        <v>192</v>
      </c>
      <c r="D13" s="2">
        <v>1</v>
      </c>
      <c r="E13" s="2">
        <v>264</v>
      </c>
      <c r="F13" s="55">
        <v>2</v>
      </c>
      <c r="G13" s="55">
        <v>330</v>
      </c>
      <c r="H13" s="2"/>
      <c r="I13" s="2"/>
      <c r="J13" s="55">
        <v>1</v>
      </c>
      <c r="K13" s="55">
        <v>94</v>
      </c>
      <c r="L13" s="2">
        <v>1</v>
      </c>
      <c r="M13" s="2">
        <v>0</v>
      </c>
      <c r="N13" s="55">
        <v>1</v>
      </c>
      <c r="O13" s="55">
        <v>66</v>
      </c>
      <c r="P13" s="2"/>
      <c r="Q13" s="2"/>
      <c r="R13" s="55"/>
      <c r="S13" s="55"/>
      <c r="T13" s="2">
        <v>1</v>
      </c>
      <c r="U13" s="2">
        <v>64</v>
      </c>
      <c r="V13" s="55"/>
      <c r="W13" s="55"/>
      <c r="X13" s="2">
        <v>1</v>
      </c>
      <c r="Y13" s="2">
        <v>2</v>
      </c>
      <c r="Z13" s="22">
        <f t="shared" si="0"/>
        <v>9</v>
      </c>
      <c r="AA13" s="22">
        <f t="shared" si="0"/>
        <v>1012</v>
      </c>
    </row>
    <row r="14" spans="1:29" s="16" customFormat="1" x14ac:dyDescent="0.25">
      <c r="A14" s="33" t="s">
        <v>72</v>
      </c>
      <c r="B14" s="56"/>
      <c r="C14" s="56"/>
      <c r="D14" s="4"/>
      <c r="E14" s="4"/>
      <c r="F14" s="56"/>
      <c r="G14" s="56"/>
      <c r="H14" s="4"/>
      <c r="I14" s="4"/>
      <c r="J14" s="56"/>
      <c r="K14" s="56"/>
      <c r="L14" s="4"/>
      <c r="M14" s="4"/>
      <c r="N14" s="56"/>
      <c r="O14" s="56"/>
      <c r="P14" s="4"/>
      <c r="Q14" s="4"/>
      <c r="R14" s="56"/>
      <c r="S14" s="56"/>
      <c r="T14" s="4"/>
      <c r="U14" s="4"/>
      <c r="V14" s="56"/>
      <c r="W14" s="56"/>
      <c r="X14" s="4"/>
      <c r="Y14" s="4"/>
      <c r="Z14" s="22">
        <f t="shared" si="0"/>
        <v>0</v>
      </c>
      <c r="AA14" s="22">
        <f t="shared" si="0"/>
        <v>0</v>
      </c>
    </row>
    <row r="15" spans="1:29" x14ac:dyDescent="0.25">
      <c r="A15" s="70" t="s">
        <v>73</v>
      </c>
      <c r="B15" s="96">
        <f t="shared" ref="B15:AA15" si="1">SUM(B11:B14)</f>
        <v>37</v>
      </c>
      <c r="C15" s="97">
        <f t="shared" si="1"/>
        <v>908.56</v>
      </c>
      <c r="D15" s="20">
        <f t="shared" si="1"/>
        <v>33</v>
      </c>
      <c r="E15" s="32">
        <f t="shared" si="1"/>
        <v>1142.17</v>
      </c>
      <c r="F15" s="96">
        <f t="shared" si="1"/>
        <v>55</v>
      </c>
      <c r="G15" s="97">
        <f t="shared" si="1"/>
        <v>1344.87</v>
      </c>
      <c r="H15" s="20">
        <f t="shared" si="1"/>
        <v>28</v>
      </c>
      <c r="I15" s="32">
        <f t="shared" si="1"/>
        <v>614.44000000000005</v>
      </c>
      <c r="J15" s="96">
        <f t="shared" si="1"/>
        <v>28</v>
      </c>
      <c r="K15" s="97">
        <f t="shared" si="1"/>
        <v>618.70000000000005</v>
      </c>
      <c r="L15" s="20">
        <f t="shared" si="1"/>
        <v>13</v>
      </c>
      <c r="M15" s="32">
        <f t="shared" si="1"/>
        <v>328.5</v>
      </c>
      <c r="N15" s="96">
        <f t="shared" si="1"/>
        <v>32</v>
      </c>
      <c r="O15" s="97">
        <f t="shared" si="1"/>
        <v>608.09</v>
      </c>
      <c r="P15" s="20">
        <f t="shared" si="1"/>
        <v>16</v>
      </c>
      <c r="Q15" s="32">
        <f t="shared" si="1"/>
        <v>365.41</v>
      </c>
      <c r="R15" s="96">
        <f t="shared" si="1"/>
        <v>38</v>
      </c>
      <c r="S15" s="97">
        <f t="shared" si="1"/>
        <v>797.77</v>
      </c>
      <c r="T15" s="20">
        <f t="shared" si="1"/>
        <v>32</v>
      </c>
      <c r="U15" s="32">
        <f t="shared" si="1"/>
        <v>562.77</v>
      </c>
      <c r="V15" s="96">
        <f t="shared" si="1"/>
        <v>34</v>
      </c>
      <c r="W15" s="97">
        <f t="shared" si="1"/>
        <v>675.12</v>
      </c>
      <c r="X15" s="20">
        <f t="shared" si="1"/>
        <v>30</v>
      </c>
      <c r="Y15" s="32">
        <f t="shared" si="1"/>
        <v>606.99</v>
      </c>
      <c r="Z15" s="98">
        <f t="shared" si="1"/>
        <v>376</v>
      </c>
      <c r="AA15" s="76">
        <f t="shared" si="1"/>
        <v>8573.39</v>
      </c>
    </row>
    <row r="16" spans="1:29" s="16" customFormat="1" x14ac:dyDescent="0.25">
      <c r="B16" s="57"/>
      <c r="C16" s="57"/>
      <c r="D16" s="3"/>
      <c r="E16" s="3"/>
      <c r="F16" s="57"/>
      <c r="G16" s="57"/>
      <c r="H16" s="3"/>
      <c r="I16" s="3"/>
      <c r="J16" s="57"/>
      <c r="K16" s="57"/>
      <c r="L16" s="3"/>
      <c r="M16" s="3"/>
      <c r="N16" s="57"/>
      <c r="O16" s="57"/>
      <c r="P16" s="3"/>
      <c r="Q16" s="3"/>
      <c r="R16" s="57"/>
      <c r="S16" s="57"/>
      <c r="T16" s="3"/>
      <c r="U16" s="3"/>
      <c r="V16" s="57"/>
      <c r="W16" s="57"/>
      <c r="X16" s="3"/>
      <c r="Y16" s="3"/>
      <c r="Z16" s="22"/>
      <c r="AA16" s="22"/>
    </row>
    <row r="17" spans="1:29" x14ac:dyDescent="0.25">
      <c r="A17" s="19" t="s">
        <v>74</v>
      </c>
      <c r="B17" s="55"/>
      <c r="C17" s="55"/>
      <c r="D17" s="2"/>
      <c r="E17" s="2"/>
      <c r="F17" s="55"/>
      <c r="G17" s="55"/>
      <c r="H17" s="2"/>
      <c r="I17" s="2"/>
      <c r="J17" s="55"/>
      <c r="K17" s="55"/>
      <c r="L17" s="2"/>
      <c r="M17" s="2"/>
      <c r="N17" s="55"/>
      <c r="O17" s="55"/>
      <c r="P17" s="2"/>
      <c r="Q17" s="2"/>
      <c r="R17" s="55"/>
      <c r="S17" s="55"/>
      <c r="T17" s="2"/>
      <c r="U17" s="2"/>
      <c r="V17" s="55"/>
      <c r="W17" s="55"/>
      <c r="X17" s="2"/>
      <c r="Y17" s="2"/>
      <c r="Z17" s="21"/>
      <c r="AA17" s="21"/>
    </row>
    <row r="18" spans="1:29" x14ac:dyDescent="0.25">
      <c r="A18" s="33" t="s">
        <v>75</v>
      </c>
      <c r="B18" s="55"/>
      <c r="C18" s="55"/>
      <c r="D18" s="2"/>
      <c r="E18" s="2"/>
      <c r="F18" s="55"/>
      <c r="G18" s="55"/>
      <c r="H18" s="2"/>
      <c r="I18" s="2"/>
      <c r="J18" s="55"/>
      <c r="K18" s="55"/>
      <c r="L18" s="2"/>
      <c r="M18" s="2"/>
      <c r="N18" s="55"/>
      <c r="O18" s="55"/>
      <c r="P18" s="2"/>
      <c r="Q18" s="2"/>
      <c r="R18" s="55"/>
      <c r="S18" s="55"/>
      <c r="T18" s="2"/>
      <c r="U18" s="2"/>
      <c r="V18" s="55"/>
      <c r="W18" s="55"/>
      <c r="X18" s="2"/>
      <c r="Y18" s="2"/>
      <c r="Z18" s="22">
        <f t="shared" ref="Z18:AA20" si="2">B18+D18+F18+H18+J18+L18+N18+P18+R18+T18+V18+X18</f>
        <v>0</v>
      </c>
      <c r="AA18" s="22">
        <f t="shared" si="2"/>
        <v>0</v>
      </c>
    </row>
    <row r="19" spans="1:29" x14ac:dyDescent="0.25">
      <c r="A19" s="33" t="s">
        <v>76</v>
      </c>
      <c r="B19" s="55">
        <v>1</v>
      </c>
      <c r="C19" s="55">
        <v>314.60000000000002</v>
      </c>
      <c r="D19" s="2">
        <v>1</v>
      </c>
      <c r="E19" s="2">
        <v>223.35</v>
      </c>
      <c r="F19" s="55">
        <v>1</v>
      </c>
      <c r="G19" s="55">
        <v>107.5</v>
      </c>
      <c r="H19" s="2">
        <v>1</v>
      </c>
      <c r="I19" s="2">
        <v>328.01</v>
      </c>
      <c r="J19" s="55">
        <v>1</v>
      </c>
      <c r="K19" s="55">
        <v>147.5</v>
      </c>
      <c r="L19" s="2">
        <v>2</v>
      </c>
      <c r="M19" s="2">
        <v>304.7</v>
      </c>
      <c r="N19" s="55"/>
      <c r="O19" s="55"/>
      <c r="P19" s="2"/>
      <c r="Q19" s="2"/>
      <c r="R19" s="55"/>
      <c r="S19" s="55"/>
      <c r="T19" s="2"/>
      <c r="U19" s="2"/>
      <c r="V19" s="55"/>
      <c r="W19" s="55"/>
      <c r="X19" s="2">
        <v>1</v>
      </c>
      <c r="Y19" s="2">
        <v>348.8</v>
      </c>
      <c r="Z19" s="22">
        <f t="shared" si="2"/>
        <v>8</v>
      </c>
      <c r="AA19" s="22">
        <f t="shared" si="2"/>
        <v>1774.46</v>
      </c>
    </row>
    <row r="20" spans="1:29" x14ac:dyDescent="0.25">
      <c r="A20" s="33" t="s">
        <v>77</v>
      </c>
      <c r="B20" s="55"/>
      <c r="C20" s="55"/>
      <c r="D20" s="2"/>
      <c r="E20" s="2"/>
      <c r="F20" s="55"/>
      <c r="G20" s="55"/>
      <c r="H20" s="2"/>
      <c r="I20" s="2"/>
      <c r="J20" s="55"/>
      <c r="K20" s="55"/>
      <c r="L20" s="2"/>
      <c r="M20" s="2"/>
      <c r="N20" s="55"/>
      <c r="O20" s="55"/>
      <c r="P20" s="2"/>
      <c r="Q20" s="2"/>
      <c r="R20" s="55"/>
      <c r="S20" s="55"/>
      <c r="T20" s="2"/>
      <c r="U20" s="2"/>
      <c r="V20" s="55"/>
      <c r="W20" s="55"/>
      <c r="X20" s="2"/>
      <c r="Y20" s="2"/>
      <c r="Z20" s="22">
        <f t="shared" si="2"/>
        <v>0</v>
      </c>
      <c r="AA20" s="22">
        <f t="shared" si="2"/>
        <v>0</v>
      </c>
    </row>
    <row r="21" spans="1:29" x14ac:dyDescent="0.25">
      <c r="A21" s="33" t="s">
        <v>78</v>
      </c>
      <c r="B21" s="55">
        <v>5</v>
      </c>
      <c r="C21" s="55">
        <v>1447.03</v>
      </c>
      <c r="D21" s="2">
        <v>3</v>
      </c>
      <c r="E21" s="2">
        <v>841</v>
      </c>
      <c r="F21" s="55">
        <v>3</v>
      </c>
      <c r="G21" s="55">
        <v>1535.85</v>
      </c>
      <c r="H21" s="2">
        <v>6</v>
      </c>
      <c r="I21" s="2">
        <v>1921.44</v>
      </c>
      <c r="J21" s="55">
        <v>7</v>
      </c>
      <c r="K21" s="55">
        <v>3033.28</v>
      </c>
      <c r="L21" s="2">
        <v>3</v>
      </c>
      <c r="M21" s="2">
        <v>854.85</v>
      </c>
      <c r="N21" s="55"/>
      <c r="O21" s="55"/>
      <c r="P21" s="2">
        <v>2</v>
      </c>
      <c r="Q21" s="2">
        <v>638.69899999999996</v>
      </c>
      <c r="R21" s="55">
        <v>3</v>
      </c>
      <c r="S21" s="55">
        <v>968</v>
      </c>
      <c r="T21" s="2">
        <v>3</v>
      </c>
      <c r="U21" s="2">
        <v>799.2</v>
      </c>
      <c r="V21" s="55"/>
      <c r="W21" s="55"/>
      <c r="X21" s="2">
        <v>2</v>
      </c>
      <c r="Y21" s="2">
        <v>942.7</v>
      </c>
      <c r="Z21" s="22">
        <f t="shared" ref="Z21:AA23" si="3">B21+D21+F21+H21+J21+L21+N21+P21+R21+T21+V21+X21</f>
        <v>37</v>
      </c>
      <c r="AA21" s="22">
        <f t="shared" si="3"/>
        <v>12982.049000000003</v>
      </c>
    </row>
    <row r="22" spans="1:29" x14ac:dyDescent="0.25">
      <c r="A22" s="33" t="s">
        <v>79</v>
      </c>
      <c r="B22" s="57">
        <v>1</v>
      </c>
      <c r="C22" s="57">
        <v>134.19999999999999</v>
      </c>
      <c r="D22" s="3">
        <v>1</v>
      </c>
      <c r="E22" s="3">
        <v>326.89999999999998</v>
      </c>
      <c r="F22" s="57">
        <v>2</v>
      </c>
      <c r="G22" s="57">
        <v>1615.03</v>
      </c>
      <c r="H22" s="3">
        <v>4</v>
      </c>
      <c r="I22" s="3">
        <v>2621.1999999999998</v>
      </c>
      <c r="J22" s="57">
        <v>3</v>
      </c>
      <c r="K22" s="57">
        <v>2370.6799999999998</v>
      </c>
      <c r="L22" s="3"/>
      <c r="M22" s="3"/>
      <c r="N22" s="57"/>
      <c r="O22" s="57"/>
      <c r="P22" s="3">
        <v>1</v>
      </c>
      <c r="Q22" s="3">
        <v>170.4</v>
      </c>
      <c r="R22" s="57">
        <v>1</v>
      </c>
      <c r="S22" s="57">
        <v>450.4</v>
      </c>
      <c r="T22" s="3">
        <v>4</v>
      </c>
      <c r="U22" s="3">
        <v>2703.94</v>
      </c>
      <c r="V22" s="57">
        <v>1</v>
      </c>
      <c r="W22" s="57">
        <v>516.9</v>
      </c>
      <c r="X22" s="3">
        <v>2</v>
      </c>
      <c r="Y22" s="3">
        <v>1024.2</v>
      </c>
      <c r="Z22" s="22">
        <f t="shared" si="3"/>
        <v>20</v>
      </c>
      <c r="AA22" s="22">
        <f t="shared" si="3"/>
        <v>11933.85</v>
      </c>
    </row>
    <row r="23" spans="1:29" x14ac:dyDescent="0.25">
      <c r="A23" s="33" t="s">
        <v>61</v>
      </c>
      <c r="B23" s="56"/>
      <c r="C23" s="56"/>
      <c r="D23" s="4">
        <v>2</v>
      </c>
      <c r="E23" s="4">
        <v>1586.71</v>
      </c>
      <c r="F23" s="56"/>
      <c r="G23" s="56"/>
      <c r="H23" s="4"/>
      <c r="I23" s="4"/>
      <c r="J23" s="55"/>
      <c r="K23" s="55"/>
      <c r="L23" s="2"/>
      <c r="M23" s="2"/>
      <c r="N23" s="55"/>
      <c r="O23" s="55"/>
      <c r="P23" s="2"/>
      <c r="Q23" s="2"/>
      <c r="R23" s="55"/>
      <c r="S23" s="55"/>
      <c r="T23" s="2"/>
      <c r="U23" s="2"/>
      <c r="V23" s="55"/>
      <c r="W23" s="55"/>
      <c r="X23" s="2"/>
      <c r="Y23" s="2"/>
      <c r="Z23" s="22">
        <f t="shared" si="3"/>
        <v>2</v>
      </c>
      <c r="AA23" s="22">
        <f t="shared" si="3"/>
        <v>1586.71</v>
      </c>
    </row>
    <row r="24" spans="1:29" x14ac:dyDescent="0.25">
      <c r="A24" s="19" t="s">
        <v>80</v>
      </c>
      <c r="B24" s="96">
        <f t="shared" ref="B24:AA24" si="4">SUM(B18:B23)</f>
        <v>7</v>
      </c>
      <c r="C24" s="97">
        <f t="shared" si="4"/>
        <v>1895.8300000000002</v>
      </c>
      <c r="D24" s="20">
        <f t="shared" si="4"/>
        <v>7</v>
      </c>
      <c r="E24" s="32">
        <f t="shared" si="4"/>
        <v>2977.96</v>
      </c>
      <c r="F24" s="96">
        <f t="shared" si="4"/>
        <v>6</v>
      </c>
      <c r="G24" s="97">
        <f t="shared" si="4"/>
        <v>3258.38</v>
      </c>
      <c r="H24" s="20">
        <f t="shared" si="4"/>
        <v>11</v>
      </c>
      <c r="I24" s="32">
        <f t="shared" si="4"/>
        <v>4870.6499999999996</v>
      </c>
      <c r="J24" s="101">
        <f t="shared" si="4"/>
        <v>11</v>
      </c>
      <c r="K24" s="102">
        <f t="shared" si="4"/>
        <v>5551.46</v>
      </c>
      <c r="L24" s="103">
        <f t="shared" si="4"/>
        <v>5</v>
      </c>
      <c r="M24" s="104">
        <f t="shared" si="4"/>
        <v>1159.55</v>
      </c>
      <c r="N24" s="101">
        <f t="shared" si="4"/>
        <v>0</v>
      </c>
      <c r="O24" s="102">
        <f t="shared" si="4"/>
        <v>0</v>
      </c>
      <c r="P24" s="103">
        <f t="shared" si="4"/>
        <v>3</v>
      </c>
      <c r="Q24" s="104">
        <f t="shared" si="4"/>
        <v>809.09899999999993</v>
      </c>
      <c r="R24" s="101">
        <f t="shared" si="4"/>
        <v>4</v>
      </c>
      <c r="S24" s="102">
        <f t="shared" si="4"/>
        <v>1418.4</v>
      </c>
      <c r="T24" s="103">
        <f t="shared" si="4"/>
        <v>7</v>
      </c>
      <c r="U24" s="104">
        <f t="shared" si="4"/>
        <v>3503.1400000000003</v>
      </c>
      <c r="V24" s="101">
        <f t="shared" si="4"/>
        <v>1</v>
      </c>
      <c r="W24" s="102">
        <f t="shared" si="4"/>
        <v>516.9</v>
      </c>
      <c r="X24" s="103">
        <f t="shared" si="4"/>
        <v>5</v>
      </c>
      <c r="Y24" s="104">
        <f t="shared" si="4"/>
        <v>2315.6999999999998</v>
      </c>
      <c r="Z24" s="98">
        <f t="shared" si="4"/>
        <v>67</v>
      </c>
      <c r="AA24" s="76">
        <f t="shared" si="4"/>
        <v>28277.069000000003</v>
      </c>
    </row>
    <row r="25" spans="1:29" s="16" customFormat="1" x14ac:dyDescent="0.25">
      <c r="A25" s="19"/>
      <c r="B25" s="57"/>
      <c r="C25" s="57"/>
      <c r="D25" s="3"/>
      <c r="E25" s="3"/>
      <c r="F25" s="57"/>
      <c r="G25" s="57"/>
      <c r="H25" s="3"/>
      <c r="I25" s="3"/>
      <c r="J25" s="57"/>
      <c r="K25" s="57"/>
      <c r="L25" s="3"/>
      <c r="M25" s="3"/>
      <c r="N25" s="57"/>
      <c r="O25" s="57"/>
      <c r="P25" s="3"/>
      <c r="Q25" s="3"/>
      <c r="R25" s="57"/>
      <c r="S25" s="57"/>
      <c r="T25" s="3"/>
      <c r="U25" s="3"/>
      <c r="V25" s="57"/>
      <c r="W25" s="57"/>
      <c r="X25" s="3"/>
      <c r="Y25" s="3"/>
      <c r="Z25" s="22"/>
      <c r="AA25" s="22"/>
    </row>
    <row r="26" spans="1:29" ht="13.8" thickBot="1" x14ac:dyDescent="0.3">
      <c r="A26" s="71" t="s">
        <v>81</v>
      </c>
      <c r="B26" s="89">
        <f t="shared" ref="B26:AA26" si="5">B15+B24</f>
        <v>44</v>
      </c>
      <c r="C26" s="90">
        <f t="shared" si="5"/>
        <v>2804.3900000000003</v>
      </c>
      <c r="D26" s="30">
        <f t="shared" si="5"/>
        <v>40</v>
      </c>
      <c r="E26" s="46">
        <f t="shared" si="5"/>
        <v>4120.13</v>
      </c>
      <c r="F26" s="89">
        <f t="shared" si="5"/>
        <v>61</v>
      </c>
      <c r="G26" s="90">
        <f t="shared" si="5"/>
        <v>4603.25</v>
      </c>
      <c r="H26" s="30">
        <f t="shared" si="5"/>
        <v>39</v>
      </c>
      <c r="I26" s="46">
        <f t="shared" si="5"/>
        <v>5485.09</v>
      </c>
      <c r="J26" s="89">
        <f t="shared" si="5"/>
        <v>39</v>
      </c>
      <c r="K26" s="90">
        <f t="shared" si="5"/>
        <v>6170.16</v>
      </c>
      <c r="L26" s="30">
        <f t="shared" si="5"/>
        <v>18</v>
      </c>
      <c r="M26" s="46">
        <f t="shared" si="5"/>
        <v>1488.05</v>
      </c>
      <c r="N26" s="89">
        <f t="shared" si="5"/>
        <v>32</v>
      </c>
      <c r="O26" s="90">
        <f t="shared" si="5"/>
        <v>608.09</v>
      </c>
      <c r="P26" s="30">
        <f t="shared" si="5"/>
        <v>19</v>
      </c>
      <c r="Q26" s="46">
        <f t="shared" si="5"/>
        <v>1174.509</v>
      </c>
      <c r="R26" s="89">
        <f t="shared" si="5"/>
        <v>42</v>
      </c>
      <c r="S26" s="90">
        <f t="shared" si="5"/>
        <v>2216.17</v>
      </c>
      <c r="T26" s="30">
        <f t="shared" si="5"/>
        <v>39</v>
      </c>
      <c r="U26" s="46">
        <f t="shared" si="5"/>
        <v>4065.9100000000003</v>
      </c>
      <c r="V26" s="89">
        <f t="shared" si="5"/>
        <v>35</v>
      </c>
      <c r="W26" s="90">
        <f t="shared" si="5"/>
        <v>1192.02</v>
      </c>
      <c r="X26" s="30">
        <f t="shared" si="5"/>
        <v>35</v>
      </c>
      <c r="Y26" s="46">
        <f t="shared" si="5"/>
        <v>2922.6899999999996</v>
      </c>
      <c r="Z26" s="24">
        <f t="shared" si="5"/>
        <v>443</v>
      </c>
      <c r="AA26" s="25">
        <f t="shared" si="5"/>
        <v>36850.459000000003</v>
      </c>
    </row>
    <row r="27" spans="1:29" ht="13.8" thickTop="1" x14ac:dyDescent="0.25">
      <c r="A27" s="19"/>
      <c r="B27" s="87"/>
      <c r="C27" s="87"/>
      <c r="D27" s="28"/>
      <c r="E27" s="28"/>
      <c r="F27" s="87"/>
      <c r="G27" s="87"/>
      <c r="H27" s="28"/>
      <c r="I27" s="28"/>
      <c r="J27" s="87"/>
      <c r="K27" s="87"/>
      <c r="L27" s="28"/>
      <c r="M27" s="28"/>
      <c r="N27" s="87"/>
      <c r="O27" s="87"/>
      <c r="P27" s="28"/>
      <c r="Q27" s="28"/>
      <c r="R27" s="87"/>
      <c r="S27" s="87"/>
      <c r="T27" s="28"/>
      <c r="U27" s="28"/>
      <c r="V27" s="87"/>
      <c r="W27" s="87"/>
      <c r="X27" s="28"/>
      <c r="Y27" s="28"/>
      <c r="Z27" s="49"/>
      <c r="AA27" s="50"/>
    </row>
    <row r="28" spans="1:29" ht="13.5" customHeight="1" x14ac:dyDescent="0.25">
      <c r="A28" s="19" t="s">
        <v>53</v>
      </c>
      <c r="B28" s="87"/>
      <c r="C28" s="88">
        <v>23129.33</v>
      </c>
      <c r="D28" s="28"/>
      <c r="E28" s="93">
        <v>33998.79</v>
      </c>
      <c r="F28" s="87"/>
      <c r="G28" s="88">
        <v>35681.74</v>
      </c>
      <c r="H28" s="28"/>
      <c r="I28" s="93">
        <v>18142.36</v>
      </c>
      <c r="J28" s="87"/>
      <c r="K28" s="88">
        <v>17587.3</v>
      </c>
      <c r="L28" s="28"/>
      <c r="M28" s="93">
        <v>13300.28</v>
      </c>
      <c r="N28" s="87"/>
      <c r="O28" s="88">
        <v>12573.06</v>
      </c>
      <c r="P28" s="28"/>
      <c r="Q28" s="93">
        <v>10869.9</v>
      </c>
      <c r="R28" s="87"/>
      <c r="S28" s="88">
        <v>16084.77</v>
      </c>
      <c r="T28" s="28"/>
      <c r="U28" s="93">
        <v>19926.439999999999</v>
      </c>
      <c r="V28" s="87"/>
      <c r="W28" s="88">
        <v>19262.400000000001</v>
      </c>
      <c r="X28" s="28"/>
      <c r="Y28" s="93">
        <v>16668.39</v>
      </c>
      <c r="Z28" s="42"/>
      <c r="AA28" s="27">
        <f>C28+E28+G28+I28+K28+M28+O28+Q28+S28+U28+W28+Y28</f>
        <v>237224.76</v>
      </c>
      <c r="AB28" s="44"/>
      <c r="AC28" s="44"/>
    </row>
    <row r="29" spans="1:29" x14ac:dyDescent="0.25">
      <c r="A29" s="33" t="s">
        <v>54</v>
      </c>
      <c r="B29" s="96"/>
      <c r="C29" s="105">
        <f>C26/C28</f>
        <v>0.1212482160097158</v>
      </c>
      <c r="D29" s="20"/>
      <c r="E29" s="106">
        <f>E26/E28</f>
        <v>0.12118460686395016</v>
      </c>
      <c r="F29" s="96"/>
      <c r="G29" s="105">
        <f>G26/G28</f>
        <v>0.12900856292322069</v>
      </c>
      <c r="H29" s="20"/>
      <c r="I29" s="106">
        <f>I26/I28</f>
        <v>0.30233607976029581</v>
      </c>
      <c r="J29" s="96"/>
      <c r="K29" s="105">
        <f>K26/K28</f>
        <v>0.35083042877530946</v>
      </c>
      <c r="L29" s="20"/>
      <c r="M29" s="106">
        <f>M26/M28</f>
        <v>0.11188110325496906</v>
      </c>
      <c r="N29" s="96"/>
      <c r="O29" s="105">
        <f>O26/O28</f>
        <v>4.8364519059003935E-2</v>
      </c>
      <c r="P29" s="20"/>
      <c r="Q29" s="106">
        <f>Q26/Q28</f>
        <v>0.10805150001379958</v>
      </c>
      <c r="R29" s="96"/>
      <c r="S29" s="105">
        <f>S26/S28</f>
        <v>0.13778064591535968</v>
      </c>
      <c r="T29" s="20"/>
      <c r="U29" s="106">
        <f>U26/U28</f>
        <v>0.20404598111855407</v>
      </c>
      <c r="V29" s="96"/>
      <c r="W29" s="105">
        <f>W26/W28</f>
        <v>6.1883254423124839E-2</v>
      </c>
      <c r="X29" s="20"/>
      <c r="Y29" s="106">
        <f>Y26/Y28</f>
        <v>0.17534326950593307</v>
      </c>
      <c r="Z29" s="26"/>
      <c r="AA29" s="107">
        <f>AA26/AA28</f>
        <v>0.15533985153994886</v>
      </c>
    </row>
    <row r="30" spans="1:29" s="16" customFormat="1" ht="13.5" customHeight="1" x14ac:dyDescent="0.25">
      <c r="A30" s="18"/>
      <c r="B30" s="57"/>
      <c r="C30" s="108"/>
      <c r="D30" s="3"/>
      <c r="E30" s="109"/>
      <c r="F30" s="57"/>
      <c r="G30" s="108"/>
      <c r="H30" s="3"/>
      <c r="I30" s="109"/>
      <c r="J30" s="57"/>
      <c r="K30" s="108"/>
      <c r="L30" s="3"/>
      <c r="M30" s="109"/>
      <c r="N30" s="57"/>
      <c r="O30" s="108"/>
      <c r="P30" s="3"/>
      <c r="Q30" s="109"/>
      <c r="R30" s="57"/>
      <c r="S30" s="108"/>
      <c r="T30" s="3"/>
      <c r="U30" s="109"/>
      <c r="V30" s="57"/>
      <c r="W30" s="108"/>
      <c r="X30" s="3"/>
      <c r="Y30" s="109"/>
      <c r="Z30" s="22"/>
      <c r="AA30" s="110"/>
    </row>
    <row r="31" spans="1:29" x14ac:dyDescent="0.25">
      <c r="A31" s="19" t="s">
        <v>51</v>
      </c>
      <c r="B31" s="55"/>
      <c r="C31" s="55"/>
      <c r="D31" s="2"/>
      <c r="E31" s="2"/>
      <c r="F31" s="55"/>
      <c r="G31" s="55"/>
      <c r="H31" s="2"/>
      <c r="I31" s="2"/>
      <c r="J31" s="55"/>
      <c r="K31" s="55"/>
      <c r="L31" s="2"/>
      <c r="M31" s="2"/>
      <c r="N31" s="55"/>
      <c r="O31" s="55"/>
      <c r="P31" s="2"/>
      <c r="Q31" s="2"/>
      <c r="R31" s="55"/>
      <c r="S31" s="55"/>
      <c r="T31" s="2"/>
      <c r="U31" s="2"/>
      <c r="V31" s="55"/>
      <c r="W31" s="55"/>
      <c r="X31" s="2"/>
      <c r="Y31" s="2"/>
      <c r="Z31" s="21"/>
      <c r="AA31" s="21"/>
    </row>
    <row r="32" spans="1:29" s="16" customFormat="1" x14ac:dyDescent="0.25">
      <c r="A32" s="33" t="s">
        <v>82</v>
      </c>
      <c r="B32" s="57">
        <v>21</v>
      </c>
      <c r="C32" s="57">
        <v>1175.01</v>
      </c>
      <c r="D32" s="3">
        <v>34</v>
      </c>
      <c r="E32" s="3">
        <v>2320.9899999999998</v>
      </c>
      <c r="F32" s="57">
        <v>32</v>
      </c>
      <c r="G32" s="57">
        <v>1835.85</v>
      </c>
      <c r="H32" s="3">
        <v>69</v>
      </c>
      <c r="I32" s="3">
        <v>2505.8000000000002</v>
      </c>
      <c r="J32" s="57">
        <v>17</v>
      </c>
      <c r="K32" s="57">
        <v>292.02999999999997</v>
      </c>
      <c r="L32" s="3">
        <v>21</v>
      </c>
      <c r="M32" s="3">
        <v>747.9</v>
      </c>
      <c r="N32" s="57">
        <v>8</v>
      </c>
      <c r="O32" s="58">
        <v>621.77</v>
      </c>
      <c r="P32" s="3">
        <v>13</v>
      </c>
      <c r="Q32" s="94">
        <v>440.92</v>
      </c>
      <c r="R32" s="57">
        <v>6</v>
      </c>
      <c r="S32" s="58">
        <v>437.86</v>
      </c>
      <c r="T32" s="3">
        <v>39</v>
      </c>
      <c r="U32" s="94">
        <v>2718.06</v>
      </c>
      <c r="V32" s="57">
        <v>24</v>
      </c>
      <c r="W32" s="58">
        <v>2111.6999999999998</v>
      </c>
      <c r="X32" s="3">
        <v>29</v>
      </c>
      <c r="Y32" s="94">
        <v>1619.96</v>
      </c>
      <c r="Z32" s="22">
        <f>B32+D32+F32+H32+J32+L32+N32+P32+R32+T32+V32+X32</f>
        <v>313</v>
      </c>
      <c r="AA32" s="45">
        <f>C32+E32+G32+I32+K32+M32+O32+Q32+S32+U32+W32+Y32</f>
        <v>16827.849999999999</v>
      </c>
    </row>
    <row r="33" spans="1:31" x14ac:dyDescent="0.25">
      <c r="A33" s="33" t="s">
        <v>83</v>
      </c>
      <c r="B33" s="57">
        <v>41</v>
      </c>
      <c r="C33" s="57">
        <v>2033.75</v>
      </c>
      <c r="D33" s="3">
        <v>57</v>
      </c>
      <c r="E33" s="3">
        <v>2408.1799999999998</v>
      </c>
      <c r="F33" s="57">
        <v>29</v>
      </c>
      <c r="G33" s="57">
        <v>656.78</v>
      </c>
      <c r="H33" s="3">
        <v>63</v>
      </c>
      <c r="I33" s="3">
        <v>2013.28</v>
      </c>
      <c r="J33" s="57">
        <v>4</v>
      </c>
      <c r="K33" s="57">
        <v>34.92</v>
      </c>
      <c r="L33" s="3">
        <v>17</v>
      </c>
      <c r="M33" s="3">
        <v>280.52</v>
      </c>
      <c r="N33" s="57">
        <v>6</v>
      </c>
      <c r="O33" s="58">
        <v>68.069999999999993</v>
      </c>
      <c r="P33" s="3">
        <v>6</v>
      </c>
      <c r="Q33" s="94">
        <v>295.02</v>
      </c>
      <c r="R33" s="57">
        <v>12</v>
      </c>
      <c r="S33" s="58">
        <v>172.69</v>
      </c>
      <c r="T33" s="3">
        <v>16</v>
      </c>
      <c r="U33" s="94">
        <v>127.5</v>
      </c>
      <c r="V33" s="57">
        <v>8</v>
      </c>
      <c r="W33" s="58">
        <v>129.30000000000001</v>
      </c>
      <c r="X33" s="3">
        <v>16</v>
      </c>
      <c r="Y33" s="94">
        <v>1520.44</v>
      </c>
      <c r="Z33" s="22">
        <f>B33+D33+F33+H33+J33+L33+N33+P33+R33+T33+V33+X33</f>
        <v>275</v>
      </c>
      <c r="AA33" s="45">
        <f>C33+E33+G33+I33+K33+M33+O33+Q33+S33+U33+W33+Y33</f>
        <v>9740.4500000000007</v>
      </c>
    </row>
    <row r="34" spans="1:31" s="14" customFormat="1" x14ac:dyDescent="0.25">
      <c r="A34" s="31" t="s">
        <v>84</v>
      </c>
      <c r="B34" s="101">
        <f t="shared" ref="B34:M34" si="6">B32+B33</f>
        <v>62</v>
      </c>
      <c r="C34" s="102">
        <f t="shared" si="6"/>
        <v>3208.76</v>
      </c>
      <c r="D34" s="103">
        <f t="shared" si="6"/>
        <v>91</v>
      </c>
      <c r="E34" s="104">
        <f t="shared" si="6"/>
        <v>4729.17</v>
      </c>
      <c r="F34" s="101">
        <f t="shared" si="6"/>
        <v>61</v>
      </c>
      <c r="G34" s="102">
        <f t="shared" si="6"/>
        <v>2492.63</v>
      </c>
      <c r="H34" s="103">
        <f t="shared" si="6"/>
        <v>132</v>
      </c>
      <c r="I34" s="104">
        <f t="shared" si="6"/>
        <v>4519.08</v>
      </c>
      <c r="J34" s="101">
        <f t="shared" si="6"/>
        <v>21</v>
      </c>
      <c r="K34" s="102">
        <f t="shared" si="6"/>
        <v>326.95</v>
      </c>
      <c r="L34" s="103">
        <f t="shared" si="6"/>
        <v>38</v>
      </c>
      <c r="M34" s="104">
        <f t="shared" si="6"/>
        <v>1028.42</v>
      </c>
      <c r="N34" s="101">
        <f t="shared" ref="N34:AA34" si="7">SUM(N32:N33)</f>
        <v>14</v>
      </c>
      <c r="O34" s="102">
        <f t="shared" si="7"/>
        <v>689.83999999999992</v>
      </c>
      <c r="P34" s="103">
        <f t="shared" si="7"/>
        <v>19</v>
      </c>
      <c r="Q34" s="104">
        <f t="shared" si="7"/>
        <v>735.94</v>
      </c>
      <c r="R34" s="101">
        <f t="shared" si="7"/>
        <v>18</v>
      </c>
      <c r="S34" s="102">
        <f t="shared" si="7"/>
        <v>610.54999999999995</v>
      </c>
      <c r="T34" s="103">
        <f t="shared" si="7"/>
        <v>55</v>
      </c>
      <c r="U34" s="104">
        <f t="shared" si="7"/>
        <v>2845.56</v>
      </c>
      <c r="V34" s="101">
        <f t="shared" si="7"/>
        <v>32</v>
      </c>
      <c r="W34" s="102">
        <f t="shared" si="7"/>
        <v>2241</v>
      </c>
      <c r="X34" s="103">
        <f t="shared" si="7"/>
        <v>45</v>
      </c>
      <c r="Y34" s="104">
        <f t="shared" si="7"/>
        <v>3140.4</v>
      </c>
      <c r="Z34" s="98">
        <f t="shared" si="7"/>
        <v>588</v>
      </c>
      <c r="AA34" s="76">
        <f t="shared" si="7"/>
        <v>26568.3</v>
      </c>
    </row>
    <row r="35" spans="1:31" s="1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1" s="14" customFormat="1" ht="26.4" x14ac:dyDescent="0.25">
      <c r="A36" s="132" t="s">
        <v>85</v>
      </c>
      <c r="B36" s="26"/>
      <c r="C36" s="27">
        <f>C15+C24+C34-C8</f>
        <v>5274.4100000000008</v>
      </c>
      <c r="D36" s="26"/>
      <c r="E36" s="27">
        <f>E15+E24+E34-E8</f>
        <v>8026.7999999999993</v>
      </c>
      <c r="F36" s="26"/>
      <c r="G36" s="27">
        <f>G15+G24+G34-G8</f>
        <v>6219.6</v>
      </c>
      <c r="H36" s="26"/>
      <c r="I36" s="27">
        <f>I15+I24+I34-I8</f>
        <v>9380.91</v>
      </c>
      <c r="J36" s="26"/>
      <c r="K36" s="27">
        <f>K15+K24+K34-K8</f>
        <v>5891.53</v>
      </c>
      <c r="L36" s="26"/>
      <c r="M36" s="27">
        <f>M15+M24+M34-M8</f>
        <v>2078.3900000000003</v>
      </c>
      <c r="N36" s="26"/>
      <c r="O36" s="27">
        <f>O15+O24+O34-O8</f>
        <v>1083.0899999999999</v>
      </c>
      <c r="P36" s="26"/>
      <c r="Q36" s="27">
        <f>Q15+Q24+Q34-Q8</f>
        <v>1606.3090000000002</v>
      </c>
      <c r="R36" s="26"/>
      <c r="S36" s="27">
        <f>S15+S24+S34-S8</f>
        <v>2418.3200000000002</v>
      </c>
      <c r="T36" s="26"/>
      <c r="U36" s="27">
        <f>U15+U24+U34-U8</f>
        <v>6332.99</v>
      </c>
      <c r="V36" s="26"/>
      <c r="W36" s="27">
        <f>W15+W24+W34-W8</f>
        <v>2898.42</v>
      </c>
      <c r="X36" s="26"/>
      <c r="Y36" s="27">
        <f>Y15+Y24+Y34-Y8</f>
        <v>5543.59</v>
      </c>
      <c r="Z36" s="26"/>
      <c r="AA36" s="27">
        <f>AA15+AA24+AA34-AA8</f>
        <v>56754.359000000004</v>
      </c>
      <c r="AE36" s="29"/>
    </row>
    <row r="37" spans="1:31" s="16" customFormat="1" x14ac:dyDescent="0.25">
      <c r="A37" s="75"/>
      <c r="B37" s="18"/>
      <c r="C37" s="18"/>
      <c r="D37" s="18"/>
      <c r="E37" s="18"/>
      <c r="F37" s="18"/>
      <c r="G37" s="18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31" ht="23.4" x14ac:dyDescent="0.25">
      <c r="A38" s="72" t="s">
        <v>86</v>
      </c>
    </row>
    <row r="39" spans="1:31" ht="24" x14ac:dyDescent="0.25">
      <c r="A39" s="73" t="s">
        <v>87</v>
      </c>
    </row>
    <row r="44" spans="1:31" x14ac:dyDescent="0.25">
      <c r="A44" s="13"/>
    </row>
  </sheetData>
  <mergeCells count="13">
    <mergeCell ref="N2:O2"/>
    <mergeCell ref="P2:Q2"/>
    <mergeCell ref="Z2:AA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4" type="noConversion"/>
  <pageMargins left="0.18" right="0.2" top="0.51" bottom="0.86" header="0.5" footer="0.5"/>
  <pageSetup scale="98" orientation="landscape" r:id="rId1"/>
  <headerFooter alignWithMargins="0">
    <oddFooter>&amp;L&amp;8&amp;Z&amp;F&amp;R&amp;8Prepared by Danielle Meier
&amp;D</oddFooter>
  </headerFooter>
  <ignoredErrors>
    <ignoredError sqref="C29:AA2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3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1" width="49.44140625" customWidth="1"/>
    <col min="2" max="2" width="6" style="1" customWidth="1"/>
    <col min="3" max="3" width="9.5546875" style="1" customWidth="1"/>
    <col min="4" max="4" width="6" style="1" customWidth="1"/>
    <col min="5" max="5" width="10" style="1" customWidth="1"/>
    <col min="6" max="6" width="6.109375" style="1" customWidth="1"/>
    <col min="7" max="7" width="10.109375" style="1" customWidth="1"/>
    <col min="8" max="8" width="6.6640625" style="1" customWidth="1"/>
    <col min="9" max="9" width="9.33203125" style="1" customWidth="1"/>
    <col min="10" max="10" width="6.33203125" style="1" customWidth="1"/>
    <col min="11" max="11" width="9.33203125" style="1" customWidth="1"/>
    <col min="12" max="12" width="6.44140625" style="1" customWidth="1"/>
    <col min="13" max="13" width="8.109375" style="1" customWidth="1"/>
    <col min="14" max="14" width="6.33203125" style="1" customWidth="1"/>
    <col min="15" max="15" width="9.5546875" style="1" customWidth="1"/>
    <col min="16" max="16" width="6.33203125" style="1" customWidth="1"/>
    <col min="17" max="17" width="8.109375" style="1" customWidth="1"/>
    <col min="18" max="18" width="6.33203125" style="1" customWidth="1"/>
    <col min="19" max="19" width="8.109375" style="1" customWidth="1"/>
    <col min="20" max="20" width="6.33203125" style="1" customWidth="1"/>
    <col min="21" max="21" width="8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88671875" style="1" customWidth="1"/>
    <col min="27" max="27" width="11.6640625" style="1" customWidth="1"/>
    <col min="28" max="194" width="8.88671875" customWidth="1"/>
  </cols>
  <sheetData>
    <row r="1" spans="1:29" x14ac:dyDescent="0.25">
      <c r="A1" t="s">
        <v>66</v>
      </c>
    </row>
    <row r="2" spans="1:29" s="16" customFormat="1" x14ac:dyDescent="0.25">
      <c r="A2" t="s">
        <v>17</v>
      </c>
      <c r="B2" s="144" t="s">
        <v>0</v>
      </c>
      <c r="C2" s="144"/>
      <c r="D2" s="143" t="s">
        <v>1</v>
      </c>
      <c r="E2" s="143"/>
      <c r="F2" s="144" t="s">
        <v>2</v>
      </c>
      <c r="G2" s="144"/>
      <c r="H2" s="143" t="s">
        <v>3</v>
      </c>
      <c r="I2" s="143"/>
      <c r="J2" s="144" t="s">
        <v>4</v>
      </c>
      <c r="K2" s="144"/>
      <c r="L2" s="143" t="s">
        <v>5</v>
      </c>
      <c r="M2" s="143"/>
      <c r="N2" s="144" t="s">
        <v>6</v>
      </c>
      <c r="O2" s="144"/>
      <c r="P2" s="143" t="s">
        <v>7</v>
      </c>
      <c r="Q2" s="143"/>
      <c r="R2" s="144" t="s">
        <v>8</v>
      </c>
      <c r="S2" s="144"/>
      <c r="T2" s="143" t="s">
        <v>9</v>
      </c>
      <c r="U2" s="143"/>
      <c r="V2" s="144" t="s">
        <v>10</v>
      </c>
      <c r="W2" s="144"/>
      <c r="X2" s="143" t="s">
        <v>11</v>
      </c>
      <c r="Y2" s="143"/>
      <c r="Z2" s="145" t="s">
        <v>12</v>
      </c>
      <c r="AA2" s="145"/>
    </row>
    <row r="3" spans="1:29" s="16" customFormat="1" x14ac:dyDescent="0.25">
      <c r="B3" s="85" t="s">
        <v>13</v>
      </c>
      <c r="C3" s="85" t="s">
        <v>14</v>
      </c>
      <c r="D3" s="91" t="s">
        <v>13</v>
      </c>
      <c r="E3" s="91" t="s">
        <v>14</v>
      </c>
      <c r="F3" s="85" t="s">
        <v>13</v>
      </c>
      <c r="G3" s="85" t="s">
        <v>14</v>
      </c>
      <c r="H3" s="91" t="s">
        <v>13</v>
      </c>
      <c r="I3" s="91" t="s">
        <v>14</v>
      </c>
      <c r="J3" s="85" t="s">
        <v>13</v>
      </c>
      <c r="K3" s="85" t="s">
        <v>14</v>
      </c>
      <c r="L3" s="91" t="s">
        <v>13</v>
      </c>
      <c r="M3" s="91" t="s">
        <v>14</v>
      </c>
      <c r="N3" s="85" t="s">
        <v>13</v>
      </c>
      <c r="O3" s="85" t="s">
        <v>14</v>
      </c>
      <c r="P3" s="91" t="s">
        <v>13</v>
      </c>
      <c r="Q3" s="91" t="s">
        <v>14</v>
      </c>
      <c r="R3" s="85" t="s">
        <v>13</v>
      </c>
      <c r="S3" s="85" t="s">
        <v>14</v>
      </c>
      <c r="T3" s="91" t="s">
        <v>13</v>
      </c>
      <c r="U3" s="91" t="s">
        <v>14</v>
      </c>
      <c r="V3" s="85" t="s">
        <v>13</v>
      </c>
      <c r="W3" s="85" t="s">
        <v>14</v>
      </c>
      <c r="X3" s="91" t="s">
        <v>13</v>
      </c>
      <c r="Y3" s="91" t="s">
        <v>14</v>
      </c>
      <c r="Z3" s="67" t="s">
        <v>13</v>
      </c>
      <c r="AA3" s="67" t="s">
        <v>14</v>
      </c>
    </row>
    <row r="4" spans="1:29" x14ac:dyDescent="0.25">
      <c r="A4" s="12" t="s">
        <v>89</v>
      </c>
      <c r="B4" s="55"/>
      <c r="C4" s="55"/>
      <c r="D4" s="2"/>
      <c r="E4" s="2"/>
      <c r="F4" s="55"/>
      <c r="G4" s="55"/>
      <c r="H4" s="2"/>
      <c r="I4" s="2"/>
      <c r="J4" s="55"/>
      <c r="K4" s="55"/>
      <c r="L4" s="2"/>
      <c r="M4" s="2"/>
      <c r="N4" s="55"/>
      <c r="O4" s="55"/>
      <c r="P4" s="2"/>
      <c r="Q4" s="2"/>
      <c r="R4" s="55"/>
      <c r="S4" s="55"/>
      <c r="T4" s="2"/>
      <c r="U4" s="2"/>
      <c r="V4" s="55"/>
      <c r="W4" s="55"/>
      <c r="X4" s="2"/>
      <c r="Y4" s="2"/>
      <c r="Z4" s="21"/>
      <c r="AA4" s="21"/>
    </row>
    <row r="5" spans="1:29" x14ac:dyDescent="0.25">
      <c r="A5" s="18" t="s">
        <v>92</v>
      </c>
      <c r="B5" s="56">
        <v>203</v>
      </c>
      <c r="C5" s="55"/>
      <c r="D5" s="4">
        <v>145</v>
      </c>
      <c r="E5" s="2"/>
      <c r="F5" s="56">
        <v>214</v>
      </c>
      <c r="G5" s="55"/>
      <c r="H5" s="4">
        <v>219</v>
      </c>
      <c r="I5" s="2"/>
      <c r="J5" s="56">
        <v>110</v>
      </c>
      <c r="K5" s="55"/>
      <c r="L5" s="4">
        <v>155</v>
      </c>
      <c r="M5" s="2"/>
      <c r="N5" s="56">
        <v>138</v>
      </c>
      <c r="O5" s="55"/>
      <c r="P5" s="4">
        <v>154</v>
      </c>
      <c r="Q5" s="2"/>
      <c r="R5" s="56">
        <v>185</v>
      </c>
      <c r="S5" s="55"/>
      <c r="T5" s="4">
        <v>173</v>
      </c>
      <c r="U5" s="2"/>
      <c r="V5" s="86">
        <v>105</v>
      </c>
      <c r="W5" s="55"/>
      <c r="X5" s="4">
        <v>123</v>
      </c>
      <c r="Y5" s="2"/>
      <c r="Z5" s="23">
        <f>B5+D5+F5+H5+J5+L5+N5+P5+R5+T5+V5+X5</f>
        <v>1924</v>
      </c>
      <c r="AA5" s="21"/>
    </row>
    <row r="6" spans="1:29" x14ac:dyDescent="0.25">
      <c r="A6" s="69" t="s">
        <v>67</v>
      </c>
      <c r="B6" s="55"/>
      <c r="C6" s="55">
        <v>2419.41</v>
      </c>
      <c r="D6" s="2"/>
      <c r="E6" s="2">
        <v>990.46</v>
      </c>
      <c r="F6" s="55"/>
      <c r="G6" s="55">
        <v>1545.78</v>
      </c>
      <c r="H6" s="2"/>
      <c r="I6" s="2">
        <v>1449.92</v>
      </c>
      <c r="J6" s="55"/>
      <c r="K6" s="55">
        <v>786</v>
      </c>
      <c r="L6" s="2"/>
      <c r="M6" s="2">
        <v>1148.3</v>
      </c>
      <c r="N6" s="55"/>
      <c r="O6" s="55">
        <v>932.4</v>
      </c>
      <c r="P6" s="2"/>
      <c r="Q6" s="2">
        <v>1148.48</v>
      </c>
      <c r="R6" s="55"/>
      <c r="S6" s="55">
        <v>1441.42</v>
      </c>
      <c r="T6" s="2"/>
      <c r="U6" s="2">
        <v>1298.6400000000001</v>
      </c>
      <c r="V6" s="55"/>
      <c r="W6" s="55">
        <v>774.92</v>
      </c>
      <c r="X6" s="2"/>
      <c r="Y6" s="2">
        <v>861.82</v>
      </c>
      <c r="Z6" s="21"/>
      <c r="AA6" s="22">
        <f>C6+E6+G6+I6+K6+M6+O6+Q6+S6+U6+W6+Y6</f>
        <v>14797.549999999997</v>
      </c>
    </row>
    <row r="7" spans="1:29" x14ac:dyDescent="0.25">
      <c r="A7" s="33" t="s">
        <v>68</v>
      </c>
      <c r="B7" s="55"/>
      <c r="C7" s="86">
        <v>203</v>
      </c>
      <c r="D7" s="2"/>
      <c r="E7" s="92">
        <v>145</v>
      </c>
      <c r="F7" s="55"/>
      <c r="G7" s="86">
        <v>214</v>
      </c>
      <c r="H7" s="2"/>
      <c r="I7" s="92">
        <v>219</v>
      </c>
      <c r="J7" s="55"/>
      <c r="K7" s="86">
        <v>110</v>
      </c>
      <c r="L7" s="2"/>
      <c r="M7" s="92">
        <v>155</v>
      </c>
      <c r="N7" s="55"/>
      <c r="O7" s="86">
        <v>138</v>
      </c>
      <c r="P7" s="2"/>
      <c r="Q7" s="92">
        <v>154</v>
      </c>
      <c r="R7" s="55"/>
      <c r="S7" s="86">
        <v>185</v>
      </c>
      <c r="T7" s="2"/>
      <c r="U7" s="92">
        <v>173</v>
      </c>
      <c r="V7" s="55"/>
      <c r="W7" s="86">
        <v>105</v>
      </c>
      <c r="X7" s="2"/>
      <c r="Y7" s="92">
        <v>123</v>
      </c>
      <c r="Z7" s="21"/>
      <c r="AA7" s="23">
        <f>C7+E7+G7+I7+K7+M7+O7+Q7+S7+U7+W7+Y7</f>
        <v>1924</v>
      </c>
      <c r="AC7" s="68"/>
    </row>
    <row r="8" spans="1:29" x14ac:dyDescent="0.25">
      <c r="A8" s="19" t="s">
        <v>30</v>
      </c>
      <c r="B8" s="57"/>
      <c r="C8" s="97">
        <f>SUM(C6:C7)</f>
        <v>2622.41</v>
      </c>
      <c r="D8" s="3"/>
      <c r="E8" s="32">
        <f>SUM(E6:E7)</f>
        <v>1135.46</v>
      </c>
      <c r="F8" s="57"/>
      <c r="G8" s="97">
        <f>SUM(G6:G7)</f>
        <v>1759.78</v>
      </c>
      <c r="H8" s="3"/>
      <c r="I8" s="32">
        <f>SUM(I6:I7)</f>
        <v>1668.92</v>
      </c>
      <c r="J8" s="57"/>
      <c r="K8" s="97">
        <f>SUM(K6:K7)</f>
        <v>896</v>
      </c>
      <c r="L8" s="3"/>
      <c r="M8" s="32">
        <f>SUM(M6:M7)</f>
        <v>1303.3</v>
      </c>
      <c r="N8" s="57"/>
      <c r="O8" s="97">
        <f>SUM(O6:O7)</f>
        <v>1070.4000000000001</v>
      </c>
      <c r="P8" s="3"/>
      <c r="Q8" s="32">
        <f>SUM(Q6:Q7)</f>
        <v>1302.48</v>
      </c>
      <c r="R8" s="57"/>
      <c r="S8" s="97">
        <f>SUM(S6:S7)</f>
        <v>1626.42</v>
      </c>
      <c r="T8" s="3"/>
      <c r="U8" s="32">
        <f>SUM(U6:U7)</f>
        <v>1471.64</v>
      </c>
      <c r="V8" s="57"/>
      <c r="W8" s="97">
        <f>SUM(W6:W7)</f>
        <v>879.92</v>
      </c>
      <c r="X8" s="3"/>
      <c r="Y8" s="32">
        <f>SUM(Y6:Y7)</f>
        <v>984.82</v>
      </c>
      <c r="Z8" s="22"/>
      <c r="AA8" s="27">
        <f>SUM(AA6:AA7)</f>
        <v>16721.549999999996</v>
      </c>
      <c r="AB8" s="68"/>
      <c r="AC8" s="68"/>
    </row>
    <row r="9" spans="1:29" s="16" customFormat="1" x14ac:dyDescent="0.25">
      <c r="B9" s="57"/>
      <c r="C9" s="57"/>
      <c r="D9" s="3"/>
      <c r="E9" s="3"/>
      <c r="F9" s="57"/>
      <c r="G9" s="57"/>
      <c r="H9" s="3"/>
      <c r="I9" s="3"/>
      <c r="J9" s="57"/>
      <c r="K9" s="57"/>
      <c r="L9" s="3"/>
      <c r="M9" s="3"/>
      <c r="N9" s="57"/>
      <c r="O9" s="57"/>
      <c r="P9" s="3"/>
      <c r="Q9" s="3"/>
      <c r="R9" s="57"/>
      <c r="S9" s="57"/>
      <c r="T9" s="3"/>
      <c r="U9" s="3"/>
      <c r="V9" s="57"/>
      <c r="W9" s="57"/>
      <c r="X9" s="3"/>
      <c r="Y9" s="3"/>
      <c r="Z9" s="22"/>
      <c r="AA9" s="22"/>
    </row>
    <row r="10" spans="1:29" x14ac:dyDescent="0.25">
      <c r="A10" s="19" t="s">
        <v>52</v>
      </c>
      <c r="B10" s="55"/>
      <c r="C10" s="55"/>
      <c r="D10" s="2"/>
      <c r="E10" s="2"/>
      <c r="F10" s="55"/>
      <c r="G10" s="55"/>
      <c r="H10" s="2"/>
      <c r="I10" s="2"/>
      <c r="J10" s="55"/>
      <c r="K10" s="55"/>
      <c r="L10" s="2"/>
      <c r="M10" s="2"/>
      <c r="N10" s="55"/>
      <c r="O10" s="55"/>
      <c r="P10" s="2"/>
      <c r="Q10" s="2"/>
      <c r="R10" s="55"/>
      <c r="S10" s="55"/>
      <c r="T10" s="2"/>
      <c r="U10" s="2"/>
      <c r="V10" s="55"/>
      <c r="W10" s="55"/>
      <c r="X10" s="2"/>
      <c r="Y10" s="2"/>
      <c r="Z10" s="21"/>
      <c r="AA10" s="21"/>
    </row>
    <row r="11" spans="1:29" x14ac:dyDescent="0.25">
      <c r="A11" s="17" t="s">
        <v>69</v>
      </c>
      <c r="B11" s="55">
        <v>106</v>
      </c>
      <c r="C11" s="55">
        <v>2747.71</v>
      </c>
      <c r="D11" s="2">
        <v>78</v>
      </c>
      <c r="E11" s="2">
        <v>1764.99</v>
      </c>
      <c r="F11" s="55">
        <v>111</v>
      </c>
      <c r="G11" s="55">
        <v>2964.17</v>
      </c>
      <c r="H11" s="2">
        <v>107</v>
      </c>
      <c r="I11" s="2">
        <v>2618.54</v>
      </c>
      <c r="J11" s="55">
        <v>72</v>
      </c>
      <c r="K11" s="55">
        <v>1699.39</v>
      </c>
      <c r="L11" s="2">
        <v>63</v>
      </c>
      <c r="M11" s="2">
        <v>1674.85</v>
      </c>
      <c r="N11" s="55">
        <v>73</v>
      </c>
      <c r="O11" s="55">
        <v>1578.32</v>
      </c>
      <c r="P11" s="2">
        <v>89</v>
      </c>
      <c r="Q11" s="2">
        <v>2701.83</v>
      </c>
      <c r="R11" s="55">
        <v>101</v>
      </c>
      <c r="S11" s="55">
        <v>2358.75</v>
      </c>
      <c r="T11" s="2">
        <v>78</v>
      </c>
      <c r="U11" s="2">
        <v>2051.9899999999998</v>
      </c>
      <c r="V11" s="55">
        <v>54</v>
      </c>
      <c r="W11" s="55">
        <v>1480.68</v>
      </c>
      <c r="X11" s="2">
        <v>59</v>
      </c>
      <c r="Y11" s="2">
        <v>1525.8</v>
      </c>
      <c r="Z11" s="22">
        <f t="shared" ref="Z11:AA14" si="0">B11+D11+F11+H11+J11+L11+N11+P11+R11+T11+V11+X11</f>
        <v>991</v>
      </c>
      <c r="AA11" s="22">
        <f t="shared" si="0"/>
        <v>25167.02</v>
      </c>
    </row>
    <row r="12" spans="1:29" x14ac:dyDescent="0.25">
      <c r="A12" s="17" t="s">
        <v>70</v>
      </c>
      <c r="B12" s="55"/>
      <c r="C12" s="55"/>
      <c r="D12" s="2">
        <v>2</v>
      </c>
      <c r="E12" s="2">
        <v>102.76</v>
      </c>
      <c r="F12" s="55">
        <v>1</v>
      </c>
      <c r="G12" s="55">
        <v>109.2</v>
      </c>
      <c r="H12" s="2">
        <v>5</v>
      </c>
      <c r="I12" s="2">
        <v>191.62</v>
      </c>
      <c r="J12" s="55"/>
      <c r="K12" s="55"/>
      <c r="L12" s="2">
        <v>2</v>
      </c>
      <c r="M12" s="2">
        <v>219.46</v>
      </c>
      <c r="N12" s="55">
        <v>2</v>
      </c>
      <c r="O12" s="55">
        <v>20</v>
      </c>
      <c r="P12" s="2">
        <v>1</v>
      </c>
      <c r="Q12" s="2">
        <v>13.32</v>
      </c>
      <c r="R12" s="55">
        <v>7</v>
      </c>
      <c r="S12" s="55">
        <v>384.33</v>
      </c>
      <c r="T12" s="2">
        <v>1</v>
      </c>
      <c r="U12" s="2">
        <v>12.64</v>
      </c>
      <c r="V12" s="55">
        <v>2</v>
      </c>
      <c r="W12" s="55">
        <v>80.400000000000006</v>
      </c>
      <c r="X12" s="2">
        <v>7</v>
      </c>
      <c r="Y12" s="2">
        <v>357.9</v>
      </c>
      <c r="Z12" s="22">
        <f t="shared" si="0"/>
        <v>30</v>
      </c>
      <c r="AA12" s="22">
        <f t="shared" si="0"/>
        <v>1491.63</v>
      </c>
    </row>
    <row r="13" spans="1:29" x14ac:dyDescent="0.25">
      <c r="A13" s="33" t="s">
        <v>71</v>
      </c>
      <c r="B13" s="55">
        <v>13</v>
      </c>
      <c r="C13" s="55">
        <v>1204</v>
      </c>
      <c r="D13" s="2">
        <v>7</v>
      </c>
      <c r="E13" s="2">
        <v>901</v>
      </c>
      <c r="F13" s="55">
        <v>17</v>
      </c>
      <c r="G13" s="55">
        <v>1152</v>
      </c>
      <c r="H13" s="2">
        <v>20</v>
      </c>
      <c r="I13" s="2">
        <v>1473</v>
      </c>
      <c r="J13" s="55">
        <v>14</v>
      </c>
      <c r="K13" s="55">
        <v>1280</v>
      </c>
      <c r="L13" s="2">
        <v>14</v>
      </c>
      <c r="M13" s="2">
        <v>758</v>
      </c>
      <c r="N13" s="55">
        <v>10</v>
      </c>
      <c r="O13" s="55">
        <v>859</v>
      </c>
      <c r="P13" s="2">
        <v>16</v>
      </c>
      <c r="Q13" s="2">
        <v>1018</v>
      </c>
      <c r="R13" s="55">
        <v>17</v>
      </c>
      <c r="S13" s="55">
        <v>864</v>
      </c>
      <c r="T13" s="2">
        <v>12</v>
      </c>
      <c r="U13" s="2">
        <v>758</v>
      </c>
      <c r="V13" s="55">
        <v>15</v>
      </c>
      <c r="W13" s="55">
        <v>1308</v>
      </c>
      <c r="X13" s="2">
        <v>10</v>
      </c>
      <c r="Y13" s="2">
        <v>1050</v>
      </c>
      <c r="Z13" s="22">
        <f t="shared" si="0"/>
        <v>165</v>
      </c>
      <c r="AA13" s="22">
        <f t="shared" si="0"/>
        <v>12625</v>
      </c>
    </row>
    <row r="14" spans="1:29" s="16" customFormat="1" x14ac:dyDescent="0.25">
      <c r="A14" s="33" t="s">
        <v>72</v>
      </c>
      <c r="B14" s="56">
        <v>3</v>
      </c>
      <c r="C14" s="56">
        <v>160</v>
      </c>
      <c r="D14" s="4">
        <v>1</v>
      </c>
      <c r="E14" s="4">
        <v>0</v>
      </c>
      <c r="F14" s="56"/>
      <c r="G14" s="56"/>
      <c r="H14" s="4">
        <v>3</v>
      </c>
      <c r="I14" s="4">
        <v>0</v>
      </c>
      <c r="J14" s="56"/>
      <c r="K14" s="56"/>
      <c r="L14" s="4"/>
      <c r="M14" s="4"/>
      <c r="N14" s="56"/>
      <c r="O14" s="56"/>
      <c r="P14" s="4"/>
      <c r="Q14" s="4"/>
      <c r="R14" s="56"/>
      <c r="S14" s="56"/>
      <c r="T14" s="4">
        <v>1</v>
      </c>
      <c r="U14" s="4">
        <v>0</v>
      </c>
      <c r="V14" s="56"/>
      <c r="W14" s="56"/>
      <c r="X14" s="4"/>
      <c r="Y14" s="4"/>
      <c r="Z14" s="22">
        <f t="shared" si="0"/>
        <v>8</v>
      </c>
      <c r="AA14" s="22">
        <f t="shared" si="0"/>
        <v>160</v>
      </c>
    </row>
    <row r="15" spans="1:29" x14ac:dyDescent="0.25">
      <c r="A15" s="70" t="s">
        <v>73</v>
      </c>
      <c r="B15" s="96">
        <f t="shared" ref="B15:AA15" si="1">SUM(B11:B14)</f>
        <v>122</v>
      </c>
      <c r="C15" s="97">
        <f t="shared" si="1"/>
        <v>4111.71</v>
      </c>
      <c r="D15" s="20">
        <f t="shared" si="1"/>
        <v>88</v>
      </c>
      <c r="E15" s="32">
        <f t="shared" si="1"/>
        <v>2768.75</v>
      </c>
      <c r="F15" s="96">
        <f t="shared" si="1"/>
        <v>129</v>
      </c>
      <c r="G15" s="97">
        <f t="shared" si="1"/>
        <v>4225.37</v>
      </c>
      <c r="H15" s="20">
        <f t="shared" si="1"/>
        <v>135</v>
      </c>
      <c r="I15" s="32">
        <f t="shared" si="1"/>
        <v>4283.16</v>
      </c>
      <c r="J15" s="96">
        <f t="shared" si="1"/>
        <v>86</v>
      </c>
      <c r="K15" s="97">
        <f t="shared" si="1"/>
        <v>2979.3900000000003</v>
      </c>
      <c r="L15" s="20">
        <f t="shared" si="1"/>
        <v>79</v>
      </c>
      <c r="M15" s="32">
        <f t="shared" si="1"/>
        <v>2652.31</v>
      </c>
      <c r="N15" s="96">
        <f t="shared" si="1"/>
        <v>85</v>
      </c>
      <c r="O15" s="97">
        <f t="shared" si="1"/>
        <v>2457.3199999999997</v>
      </c>
      <c r="P15" s="20">
        <f t="shared" si="1"/>
        <v>106</v>
      </c>
      <c r="Q15" s="32">
        <f t="shared" si="1"/>
        <v>3733.15</v>
      </c>
      <c r="R15" s="96">
        <f t="shared" si="1"/>
        <v>125</v>
      </c>
      <c r="S15" s="97">
        <f t="shared" si="1"/>
        <v>3607.08</v>
      </c>
      <c r="T15" s="20">
        <f t="shared" si="1"/>
        <v>92</v>
      </c>
      <c r="U15" s="32">
        <f t="shared" si="1"/>
        <v>2822.6299999999997</v>
      </c>
      <c r="V15" s="96">
        <f t="shared" si="1"/>
        <v>71</v>
      </c>
      <c r="W15" s="97">
        <f t="shared" si="1"/>
        <v>2869.08</v>
      </c>
      <c r="X15" s="20">
        <f t="shared" si="1"/>
        <v>76</v>
      </c>
      <c r="Y15" s="32">
        <f t="shared" si="1"/>
        <v>2933.7</v>
      </c>
      <c r="Z15" s="98">
        <f t="shared" si="1"/>
        <v>1194</v>
      </c>
      <c r="AA15" s="76">
        <f t="shared" si="1"/>
        <v>39443.65</v>
      </c>
    </row>
    <row r="16" spans="1:29" s="16" customFormat="1" x14ac:dyDescent="0.25">
      <c r="B16" s="57"/>
      <c r="C16" s="57"/>
      <c r="D16" s="3"/>
      <c r="E16" s="3"/>
      <c r="F16" s="57"/>
      <c r="G16" s="57"/>
      <c r="H16" s="3"/>
      <c r="I16" s="3"/>
      <c r="J16" s="57"/>
      <c r="K16" s="57"/>
      <c r="L16" s="3"/>
      <c r="M16" s="3"/>
      <c r="N16" s="57"/>
      <c r="O16" s="57"/>
      <c r="P16" s="3"/>
      <c r="Q16" s="3"/>
      <c r="R16" s="57"/>
      <c r="S16" s="57"/>
      <c r="T16" s="3"/>
      <c r="U16" s="3"/>
      <c r="V16" s="57"/>
      <c r="W16" s="57"/>
      <c r="X16" s="3"/>
      <c r="Y16" s="3"/>
      <c r="Z16" s="22"/>
      <c r="AA16" s="22"/>
    </row>
    <row r="17" spans="1:29" x14ac:dyDescent="0.25">
      <c r="A17" s="19" t="s">
        <v>74</v>
      </c>
      <c r="B17" s="55"/>
      <c r="C17" s="55"/>
      <c r="D17" s="2"/>
      <c r="E17" s="2"/>
      <c r="F17" s="55"/>
      <c r="G17" s="55"/>
      <c r="H17" s="2"/>
      <c r="I17" s="2"/>
      <c r="J17" s="55"/>
      <c r="K17" s="55"/>
      <c r="L17" s="2"/>
      <c r="M17" s="2"/>
      <c r="N17" s="55"/>
      <c r="O17" s="55"/>
      <c r="P17" s="2"/>
      <c r="Q17" s="2"/>
      <c r="R17" s="55"/>
      <c r="S17" s="55"/>
      <c r="T17" s="2"/>
      <c r="U17" s="2"/>
      <c r="V17" s="55"/>
      <c r="W17" s="55"/>
      <c r="X17" s="2"/>
      <c r="Y17" s="2"/>
      <c r="Z17" s="21"/>
      <c r="AA17" s="21"/>
    </row>
    <row r="18" spans="1:29" x14ac:dyDescent="0.25">
      <c r="A18" s="33" t="s">
        <v>75</v>
      </c>
      <c r="B18" s="57"/>
      <c r="C18" s="57"/>
      <c r="D18" s="3"/>
      <c r="E18" s="3"/>
      <c r="F18" s="57"/>
      <c r="G18" s="57"/>
      <c r="H18" s="3"/>
      <c r="I18" s="3"/>
      <c r="J18" s="57"/>
      <c r="K18" s="57"/>
      <c r="L18" s="3"/>
      <c r="M18" s="3"/>
      <c r="N18" s="57"/>
      <c r="O18" s="57"/>
      <c r="P18" s="3"/>
      <c r="Q18" s="3"/>
      <c r="R18" s="57"/>
      <c r="S18" s="57"/>
      <c r="T18" s="3"/>
      <c r="U18" s="3"/>
      <c r="V18" s="57"/>
      <c r="W18" s="57"/>
      <c r="X18" s="3"/>
      <c r="Y18" s="3"/>
      <c r="Z18" s="22">
        <f t="shared" ref="Z18:AA23" si="2">B18+D18+F18+H18+J18+L18+N18+P18+R18+T18+V18+X18</f>
        <v>0</v>
      </c>
      <c r="AA18" s="22">
        <f t="shared" si="2"/>
        <v>0</v>
      </c>
    </row>
    <row r="19" spans="1:29" x14ac:dyDescent="0.25">
      <c r="A19" s="33" t="s">
        <v>76</v>
      </c>
      <c r="B19" s="55"/>
      <c r="C19" s="55"/>
      <c r="D19" s="2"/>
      <c r="E19" s="2"/>
      <c r="F19" s="55"/>
      <c r="G19" s="55"/>
      <c r="H19" s="2"/>
      <c r="I19" s="2"/>
      <c r="J19" s="55"/>
      <c r="K19" s="55"/>
      <c r="L19" s="2"/>
      <c r="M19" s="2"/>
      <c r="N19" s="55"/>
      <c r="O19" s="55"/>
      <c r="P19" s="2"/>
      <c r="Q19" s="2"/>
      <c r="R19" s="55"/>
      <c r="S19" s="55"/>
      <c r="T19" s="2">
        <v>1</v>
      </c>
      <c r="U19" s="2">
        <v>160</v>
      </c>
      <c r="V19" s="55"/>
      <c r="W19" s="55"/>
      <c r="X19" s="2"/>
      <c r="Y19" s="2"/>
      <c r="Z19" s="22">
        <f t="shared" si="2"/>
        <v>1</v>
      </c>
      <c r="AA19" s="22">
        <f t="shared" si="2"/>
        <v>160</v>
      </c>
    </row>
    <row r="20" spans="1:29" x14ac:dyDescent="0.25">
      <c r="A20" s="33" t="s">
        <v>77</v>
      </c>
      <c r="B20" s="55"/>
      <c r="C20" s="55"/>
      <c r="D20" s="2"/>
      <c r="E20" s="2"/>
      <c r="F20" s="55"/>
      <c r="G20" s="55"/>
      <c r="H20" s="2"/>
      <c r="I20" s="2"/>
      <c r="J20" s="55"/>
      <c r="K20" s="55"/>
      <c r="L20" s="2"/>
      <c r="M20" s="2"/>
      <c r="N20" s="55"/>
      <c r="O20" s="55"/>
      <c r="P20" s="2"/>
      <c r="Q20" s="2"/>
      <c r="R20" s="55"/>
      <c r="S20" s="55"/>
      <c r="T20" s="2"/>
      <c r="U20" s="2"/>
      <c r="V20" s="55"/>
      <c r="W20" s="55"/>
      <c r="X20" s="2"/>
      <c r="Y20" s="2"/>
      <c r="Z20" s="22">
        <f t="shared" si="2"/>
        <v>0</v>
      </c>
      <c r="AA20" s="22">
        <f t="shared" si="2"/>
        <v>0</v>
      </c>
      <c r="AC20" s="1"/>
    </row>
    <row r="21" spans="1:29" x14ac:dyDescent="0.25">
      <c r="A21" s="33" t="s">
        <v>78</v>
      </c>
      <c r="B21" s="57">
        <v>2</v>
      </c>
      <c r="C21" s="57">
        <v>741.04</v>
      </c>
      <c r="D21" s="3">
        <v>3</v>
      </c>
      <c r="E21" s="3">
        <v>748.7</v>
      </c>
      <c r="F21" s="57">
        <v>6</v>
      </c>
      <c r="G21" s="57">
        <v>3068.89</v>
      </c>
      <c r="H21" s="3">
        <v>4</v>
      </c>
      <c r="I21" s="3">
        <v>1839.6</v>
      </c>
      <c r="J21" s="57">
        <v>3</v>
      </c>
      <c r="K21" s="57">
        <v>1801.8</v>
      </c>
      <c r="L21" s="3">
        <v>4</v>
      </c>
      <c r="M21" s="3">
        <v>1531.9</v>
      </c>
      <c r="N21" s="57">
        <v>7</v>
      </c>
      <c r="O21" s="57">
        <v>3085.5</v>
      </c>
      <c r="P21" s="3">
        <v>6</v>
      </c>
      <c r="Q21" s="3">
        <v>3195.5</v>
      </c>
      <c r="R21" s="57">
        <v>5</v>
      </c>
      <c r="S21" s="57">
        <v>1471.9</v>
      </c>
      <c r="T21" s="3">
        <v>9</v>
      </c>
      <c r="U21" s="3">
        <v>5525.01</v>
      </c>
      <c r="V21" s="57">
        <v>7</v>
      </c>
      <c r="W21" s="57">
        <v>3164.72</v>
      </c>
      <c r="X21" s="3">
        <v>2</v>
      </c>
      <c r="Y21" s="3">
        <v>688.49</v>
      </c>
      <c r="Z21" s="22">
        <f t="shared" si="2"/>
        <v>58</v>
      </c>
      <c r="AA21" s="22">
        <f t="shared" si="2"/>
        <v>26863.05</v>
      </c>
    </row>
    <row r="22" spans="1:29" x14ac:dyDescent="0.25">
      <c r="A22" s="33" t="s">
        <v>79</v>
      </c>
      <c r="B22" s="57">
        <v>4</v>
      </c>
      <c r="C22" s="57">
        <v>998.4</v>
      </c>
      <c r="D22" s="3">
        <v>5</v>
      </c>
      <c r="E22" s="3">
        <v>1062.6400000000001</v>
      </c>
      <c r="F22" s="57">
        <v>4</v>
      </c>
      <c r="G22" s="57">
        <v>1382.76</v>
      </c>
      <c r="H22" s="3">
        <v>2</v>
      </c>
      <c r="I22" s="3">
        <v>462.8</v>
      </c>
      <c r="J22" s="57">
        <v>1</v>
      </c>
      <c r="K22" s="57">
        <v>562.20000000000005</v>
      </c>
      <c r="L22" s="3">
        <v>4</v>
      </c>
      <c r="M22" s="3">
        <v>1089.3</v>
      </c>
      <c r="N22" s="57">
        <v>1</v>
      </c>
      <c r="O22" s="57">
        <v>549.09</v>
      </c>
      <c r="P22" s="3">
        <v>6</v>
      </c>
      <c r="Q22" s="3">
        <v>2407.21</v>
      </c>
      <c r="R22" s="57">
        <v>4</v>
      </c>
      <c r="S22" s="57">
        <v>1429.9</v>
      </c>
      <c r="T22" s="3">
        <v>4</v>
      </c>
      <c r="U22" s="3">
        <v>952.4</v>
      </c>
      <c r="V22" s="57">
        <v>4</v>
      </c>
      <c r="W22" s="57">
        <v>709.29</v>
      </c>
      <c r="X22" s="3">
        <v>5</v>
      </c>
      <c r="Y22" s="3">
        <v>1229.17</v>
      </c>
      <c r="Z22" s="22">
        <f t="shared" si="2"/>
        <v>44</v>
      </c>
      <c r="AA22" s="22">
        <f t="shared" si="2"/>
        <v>12835.160000000002</v>
      </c>
    </row>
    <row r="23" spans="1:29" x14ac:dyDescent="0.25">
      <c r="A23" s="33" t="s">
        <v>61</v>
      </c>
      <c r="B23" s="56"/>
      <c r="C23" s="56"/>
      <c r="D23" s="4"/>
      <c r="E23" s="4"/>
      <c r="F23" s="56"/>
      <c r="G23" s="56"/>
      <c r="H23" s="4">
        <v>1</v>
      </c>
      <c r="I23" s="4">
        <v>32.1</v>
      </c>
      <c r="J23" s="55"/>
      <c r="K23" s="55"/>
      <c r="L23" s="2"/>
      <c r="M23" s="2"/>
      <c r="N23" s="55"/>
      <c r="O23" s="55"/>
      <c r="P23" s="2"/>
      <c r="Q23" s="2"/>
      <c r="R23" s="55"/>
      <c r="S23" s="55"/>
      <c r="T23" s="2">
        <v>1</v>
      </c>
      <c r="U23" s="2">
        <v>232.32</v>
      </c>
      <c r="V23" s="55">
        <v>1</v>
      </c>
      <c r="W23" s="55">
        <v>200</v>
      </c>
      <c r="X23" s="2"/>
      <c r="Y23" s="2"/>
      <c r="Z23" s="22">
        <f t="shared" si="2"/>
        <v>3</v>
      </c>
      <c r="AA23" s="22">
        <f t="shared" si="2"/>
        <v>464.42</v>
      </c>
    </row>
    <row r="24" spans="1:29" x14ac:dyDescent="0.25">
      <c r="A24" s="19" t="s">
        <v>80</v>
      </c>
      <c r="B24" s="96">
        <f t="shared" ref="B24:AA24" si="3">SUM(B18:B23)</f>
        <v>6</v>
      </c>
      <c r="C24" s="97">
        <f t="shared" si="3"/>
        <v>1739.44</v>
      </c>
      <c r="D24" s="20">
        <f t="shared" si="3"/>
        <v>8</v>
      </c>
      <c r="E24" s="32">
        <f t="shared" si="3"/>
        <v>1811.3400000000001</v>
      </c>
      <c r="F24" s="96">
        <f t="shared" si="3"/>
        <v>10</v>
      </c>
      <c r="G24" s="97">
        <f t="shared" si="3"/>
        <v>4451.6499999999996</v>
      </c>
      <c r="H24" s="20">
        <f t="shared" si="3"/>
        <v>7</v>
      </c>
      <c r="I24" s="32">
        <f t="shared" si="3"/>
        <v>2334.5</v>
      </c>
      <c r="J24" s="101">
        <f t="shared" si="3"/>
        <v>4</v>
      </c>
      <c r="K24" s="102">
        <f t="shared" si="3"/>
        <v>2364</v>
      </c>
      <c r="L24" s="103">
        <f t="shared" si="3"/>
        <v>8</v>
      </c>
      <c r="M24" s="104">
        <f t="shared" si="3"/>
        <v>2621.1999999999998</v>
      </c>
      <c r="N24" s="101">
        <f t="shared" si="3"/>
        <v>8</v>
      </c>
      <c r="O24" s="102">
        <f t="shared" si="3"/>
        <v>3634.59</v>
      </c>
      <c r="P24" s="103">
        <f t="shared" si="3"/>
        <v>12</v>
      </c>
      <c r="Q24" s="104">
        <f t="shared" si="3"/>
        <v>5602.71</v>
      </c>
      <c r="R24" s="101">
        <f t="shared" si="3"/>
        <v>9</v>
      </c>
      <c r="S24" s="102">
        <f>SUM(S18:S23)</f>
        <v>2901.8</v>
      </c>
      <c r="T24" s="103">
        <f t="shared" si="3"/>
        <v>15</v>
      </c>
      <c r="U24" s="104">
        <f t="shared" si="3"/>
        <v>6869.73</v>
      </c>
      <c r="V24" s="101">
        <f t="shared" si="3"/>
        <v>12</v>
      </c>
      <c r="W24" s="102">
        <f t="shared" si="3"/>
        <v>4074.0099999999998</v>
      </c>
      <c r="X24" s="103">
        <f t="shared" si="3"/>
        <v>7</v>
      </c>
      <c r="Y24" s="104">
        <f t="shared" si="3"/>
        <v>1917.66</v>
      </c>
      <c r="Z24" s="98">
        <f t="shared" si="3"/>
        <v>106</v>
      </c>
      <c r="AA24" s="76">
        <f t="shared" si="3"/>
        <v>40322.629999999997</v>
      </c>
    </row>
    <row r="25" spans="1:29" s="16" customFormat="1" x14ac:dyDescent="0.25">
      <c r="A25" s="19"/>
      <c r="B25" s="96"/>
      <c r="C25" s="96"/>
      <c r="D25" s="20"/>
      <c r="E25" s="20"/>
      <c r="F25" s="96"/>
      <c r="G25" s="96"/>
      <c r="H25" s="20"/>
      <c r="I25" s="20"/>
      <c r="J25" s="96"/>
      <c r="K25" s="96"/>
      <c r="L25" s="20"/>
      <c r="M25" s="20"/>
      <c r="N25" s="96"/>
      <c r="O25" s="96"/>
      <c r="P25" s="20"/>
      <c r="Q25" s="20"/>
      <c r="R25" s="96"/>
      <c r="S25" s="96"/>
      <c r="T25" s="20"/>
      <c r="U25" s="20"/>
      <c r="V25" s="96"/>
      <c r="W25" s="96"/>
      <c r="X25" s="20"/>
      <c r="Y25" s="20"/>
      <c r="Z25" s="26"/>
      <c r="AA25" s="26"/>
    </row>
    <row r="26" spans="1:29" ht="13.8" thickBot="1" x14ac:dyDescent="0.3">
      <c r="A26" s="71" t="s">
        <v>81</v>
      </c>
      <c r="B26" s="89">
        <f t="shared" ref="B26:AA26" si="4">B15+B24</f>
        <v>128</v>
      </c>
      <c r="C26" s="90">
        <f t="shared" si="4"/>
        <v>5851.15</v>
      </c>
      <c r="D26" s="30">
        <f t="shared" si="4"/>
        <v>96</v>
      </c>
      <c r="E26" s="46">
        <f t="shared" si="4"/>
        <v>4580.09</v>
      </c>
      <c r="F26" s="89">
        <f t="shared" si="4"/>
        <v>139</v>
      </c>
      <c r="G26" s="90">
        <f t="shared" si="4"/>
        <v>8677.02</v>
      </c>
      <c r="H26" s="30">
        <f t="shared" si="4"/>
        <v>142</v>
      </c>
      <c r="I26" s="46">
        <f t="shared" si="4"/>
        <v>6617.66</v>
      </c>
      <c r="J26" s="89">
        <f t="shared" si="4"/>
        <v>90</v>
      </c>
      <c r="K26" s="90">
        <f t="shared" si="4"/>
        <v>5343.39</v>
      </c>
      <c r="L26" s="30">
        <f t="shared" si="4"/>
        <v>87</v>
      </c>
      <c r="M26" s="46">
        <f t="shared" si="4"/>
        <v>5273.51</v>
      </c>
      <c r="N26" s="89">
        <f t="shared" si="4"/>
        <v>93</v>
      </c>
      <c r="O26" s="90">
        <f t="shared" si="4"/>
        <v>6091.91</v>
      </c>
      <c r="P26" s="30">
        <f t="shared" si="4"/>
        <v>118</v>
      </c>
      <c r="Q26" s="46">
        <f t="shared" si="4"/>
        <v>9335.86</v>
      </c>
      <c r="R26" s="89">
        <f t="shared" si="4"/>
        <v>134</v>
      </c>
      <c r="S26" s="90">
        <f t="shared" si="4"/>
        <v>6508.88</v>
      </c>
      <c r="T26" s="30">
        <f t="shared" si="4"/>
        <v>107</v>
      </c>
      <c r="U26" s="46">
        <f t="shared" si="4"/>
        <v>9692.3599999999988</v>
      </c>
      <c r="V26" s="89">
        <f t="shared" si="4"/>
        <v>83</v>
      </c>
      <c r="W26" s="90">
        <f t="shared" si="4"/>
        <v>6943.09</v>
      </c>
      <c r="X26" s="30">
        <f t="shared" si="4"/>
        <v>83</v>
      </c>
      <c r="Y26" s="46">
        <f t="shared" si="4"/>
        <v>4851.3599999999997</v>
      </c>
      <c r="Z26" s="24">
        <f t="shared" si="4"/>
        <v>1300</v>
      </c>
      <c r="AA26" s="25">
        <f t="shared" si="4"/>
        <v>79766.28</v>
      </c>
    </row>
    <row r="27" spans="1:29" ht="13.8" thickTop="1" x14ac:dyDescent="0.25">
      <c r="A27" s="19"/>
      <c r="B27" s="87"/>
      <c r="C27" s="87"/>
      <c r="D27" s="28"/>
      <c r="E27" s="28"/>
      <c r="F27" s="87"/>
      <c r="G27" s="87"/>
      <c r="H27" s="28"/>
      <c r="I27" s="28"/>
      <c r="J27" s="87"/>
      <c r="K27" s="87"/>
      <c r="L27" s="28"/>
      <c r="M27" s="28"/>
      <c r="N27" s="87"/>
      <c r="O27" s="87"/>
      <c r="P27" s="28"/>
      <c r="Q27" s="28"/>
      <c r="R27" s="87"/>
      <c r="S27" s="87"/>
      <c r="T27" s="28"/>
      <c r="U27" s="28"/>
      <c r="V27" s="87"/>
      <c r="W27" s="87"/>
      <c r="X27" s="28"/>
      <c r="Y27" s="28"/>
      <c r="Z27" s="49"/>
      <c r="AA27" s="50"/>
    </row>
    <row r="28" spans="1:29" x14ac:dyDescent="0.25">
      <c r="A28" s="19" t="s">
        <v>53</v>
      </c>
      <c r="B28" s="87"/>
      <c r="C28" s="88">
        <v>77499.820000000007</v>
      </c>
      <c r="D28" s="28"/>
      <c r="E28" s="93">
        <v>55285.8</v>
      </c>
      <c r="F28" s="87"/>
      <c r="G28" s="88">
        <v>86801.25</v>
      </c>
      <c r="H28" s="28"/>
      <c r="I28" s="93">
        <v>79983.64</v>
      </c>
      <c r="J28" s="87"/>
      <c r="K28" s="88">
        <v>43929.72</v>
      </c>
      <c r="L28" s="28"/>
      <c r="M28" s="93">
        <v>71226.37</v>
      </c>
      <c r="N28" s="87"/>
      <c r="O28" s="88">
        <v>47520.65</v>
      </c>
      <c r="P28" s="28"/>
      <c r="Q28" s="93">
        <v>70999.12</v>
      </c>
      <c r="R28" s="87"/>
      <c r="S28" s="88">
        <v>67230.179999999993</v>
      </c>
      <c r="T28" s="28"/>
      <c r="U28" s="93">
        <v>64306.74</v>
      </c>
      <c r="V28" s="87"/>
      <c r="W28" s="88">
        <v>39619.89</v>
      </c>
      <c r="X28" s="28"/>
      <c r="Y28" s="93">
        <v>55525.8</v>
      </c>
      <c r="Z28" s="42"/>
      <c r="AA28" s="27">
        <f>C28+E28+G28+I28+K28+M28+O28+Q28+S28+U28+W28+Y28</f>
        <v>759928.9800000001</v>
      </c>
      <c r="AC28" s="44"/>
    </row>
    <row r="29" spans="1:29" s="6" customFormat="1" ht="12.75" customHeight="1" x14ac:dyDescent="0.25">
      <c r="A29" s="33" t="s">
        <v>54</v>
      </c>
      <c r="B29" s="96"/>
      <c r="C29" s="105">
        <f>C26/C28</f>
        <v>7.549888502966845E-2</v>
      </c>
      <c r="D29" s="20"/>
      <c r="E29" s="106">
        <f>E26/E28</f>
        <v>8.2843876727839702E-2</v>
      </c>
      <c r="F29" s="96"/>
      <c r="G29" s="105">
        <f>G26/G28</f>
        <v>9.9964228625739837E-2</v>
      </c>
      <c r="H29" s="20"/>
      <c r="I29" s="106">
        <f>I26/I28</f>
        <v>8.2737669853485032E-2</v>
      </c>
      <c r="J29" s="96"/>
      <c r="K29" s="105">
        <f>K26/K28</f>
        <v>0.12163496603210765</v>
      </c>
      <c r="L29" s="20"/>
      <c r="M29" s="106">
        <f>M26/M28</f>
        <v>7.4038730318560397E-2</v>
      </c>
      <c r="N29" s="96"/>
      <c r="O29" s="105">
        <f>O26/O28</f>
        <v>0.12819500575013179</v>
      </c>
      <c r="P29" s="20"/>
      <c r="Q29" s="106">
        <f>Q26/Q28</f>
        <v>0.13149261568312398</v>
      </c>
      <c r="R29" s="96"/>
      <c r="S29" s="105">
        <f>S26/S28</f>
        <v>9.6814853091275382E-2</v>
      </c>
      <c r="T29" s="20"/>
      <c r="U29" s="106">
        <f>U26/U28</f>
        <v>0.15072074871156582</v>
      </c>
      <c r="V29" s="96"/>
      <c r="W29" s="105">
        <f>W26/W28</f>
        <v>0.17524253600906009</v>
      </c>
      <c r="X29" s="20"/>
      <c r="Y29" s="106">
        <f>Y26/Y28</f>
        <v>8.7371276055455291E-2</v>
      </c>
      <c r="Z29" s="26"/>
      <c r="AA29" s="107">
        <f>AA26/AA28</f>
        <v>0.1049654403231207</v>
      </c>
    </row>
    <row r="30" spans="1:29" s="18" customFormat="1" ht="13.5" customHeight="1" x14ac:dyDescent="0.25">
      <c r="B30" s="57"/>
      <c r="C30" s="108"/>
      <c r="D30" s="3"/>
      <c r="E30" s="109"/>
      <c r="F30" s="57"/>
      <c r="G30" s="108"/>
      <c r="H30" s="3"/>
      <c r="I30" s="109"/>
      <c r="J30" s="57"/>
      <c r="K30" s="108"/>
      <c r="L30" s="3"/>
      <c r="M30" s="109"/>
      <c r="N30" s="57"/>
      <c r="O30" s="108"/>
      <c r="P30" s="3"/>
      <c r="Q30" s="109"/>
      <c r="R30" s="57"/>
      <c r="S30" s="108"/>
      <c r="T30" s="3"/>
      <c r="U30" s="109"/>
      <c r="V30" s="57"/>
      <c r="W30" s="108"/>
      <c r="X30" s="3"/>
      <c r="Y30" s="109"/>
      <c r="Z30" s="22"/>
      <c r="AA30" s="110"/>
    </row>
    <row r="31" spans="1:29" ht="12.75" customHeight="1" x14ac:dyDescent="0.25">
      <c r="A31" s="19" t="s">
        <v>51</v>
      </c>
      <c r="B31" s="55"/>
      <c r="C31" s="55"/>
      <c r="D31" s="2"/>
      <c r="E31" s="2"/>
      <c r="F31" s="55"/>
      <c r="G31" s="55"/>
      <c r="H31" s="2"/>
      <c r="I31" s="2"/>
      <c r="J31" s="55"/>
      <c r="K31" s="55"/>
      <c r="L31" s="2"/>
      <c r="M31" s="2"/>
      <c r="N31" s="55"/>
      <c r="O31" s="55"/>
      <c r="P31" s="2"/>
      <c r="Q31" s="2"/>
      <c r="R31" s="55"/>
      <c r="S31" s="55"/>
      <c r="T31" s="2"/>
      <c r="U31" s="2"/>
      <c r="V31" s="55"/>
      <c r="W31" s="55"/>
      <c r="X31" s="2"/>
      <c r="Y31" s="2"/>
      <c r="Z31" s="21"/>
      <c r="AA31" s="21"/>
    </row>
    <row r="32" spans="1:29" s="16" customFormat="1" x14ac:dyDescent="0.25">
      <c r="A32" s="33" t="s">
        <v>82</v>
      </c>
      <c r="B32" s="57">
        <v>101</v>
      </c>
      <c r="C32" s="57">
        <v>3855.37</v>
      </c>
      <c r="D32" s="3">
        <v>86</v>
      </c>
      <c r="E32" s="3">
        <v>4234</v>
      </c>
      <c r="F32" s="57">
        <v>101</v>
      </c>
      <c r="G32" s="57">
        <v>2681.61</v>
      </c>
      <c r="H32" s="3">
        <v>125</v>
      </c>
      <c r="I32" s="3">
        <v>4068.35</v>
      </c>
      <c r="J32" s="57">
        <v>85</v>
      </c>
      <c r="K32" s="57">
        <v>2271.09</v>
      </c>
      <c r="L32" s="3">
        <v>54</v>
      </c>
      <c r="M32" s="3">
        <v>1840.65</v>
      </c>
      <c r="N32" s="57">
        <v>57</v>
      </c>
      <c r="O32" s="58">
        <v>1427.91</v>
      </c>
      <c r="P32" s="3">
        <v>63</v>
      </c>
      <c r="Q32" s="94">
        <v>2201.14</v>
      </c>
      <c r="R32" s="57">
        <v>79</v>
      </c>
      <c r="S32" s="58">
        <v>2773.34</v>
      </c>
      <c r="T32" s="3">
        <v>105</v>
      </c>
      <c r="U32" s="94">
        <v>6366.15</v>
      </c>
      <c r="V32" s="57">
        <v>51</v>
      </c>
      <c r="W32" s="58">
        <v>3026.4</v>
      </c>
      <c r="X32" s="3">
        <v>43</v>
      </c>
      <c r="Y32" s="94">
        <v>2537.46</v>
      </c>
      <c r="Z32" s="22">
        <f>B32+D32+F32+H32+J32+L32+N32+P32+R32+T32+V32+X32</f>
        <v>950</v>
      </c>
      <c r="AA32" s="45">
        <f>C32+E32+G32+I32+K32+M32+O32+Q32+S32+U32+W32+Y32</f>
        <v>37283.47</v>
      </c>
    </row>
    <row r="33" spans="1:31" x14ac:dyDescent="0.25">
      <c r="A33" s="33" t="s">
        <v>83</v>
      </c>
      <c r="B33" s="57">
        <v>83</v>
      </c>
      <c r="C33" s="57">
        <v>6115.3</v>
      </c>
      <c r="D33" s="3">
        <v>49</v>
      </c>
      <c r="E33" s="3">
        <v>3188.84</v>
      </c>
      <c r="F33" s="57">
        <v>82</v>
      </c>
      <c r="G33" s="57">
        <v>1679.94</v>
      </c>
      <c r="H33" s="3">
        <v>97</v>
      </c>
      <c r="I33" s="3">
        <v>2118.36</v>
      </c>
      <c r="J33" s="57">
        <v>48</v>
      </c>
      <c r="K33" s="57">
        <v>899.77</v>
      </c>
      <c r="L33" s="3">
        <v>17</v>
      </c>
      <c r="M33" s="3">
        <v>466.68</v>
      </c>
      <c r="N33" s="57">
        <v>46</v>
      </c>
      <c r="O33" s="58">
        <v>789.44</v>
      </c>
      <c r="P33" s="3">
        <v>47</v>
      </c>
      <c r="Q33" s="94">
        <v>839.26</v>
      </c>
      <c r="R33" s="57">
        <v>68</v>
      </c>
      <c r="S33" s="58">
        <v>860.58</v>
      </c>
      <c r="T33" s="3">
        <v>33</v>
      </c>
      <c r="U33" s="94">
        <v>674.15</v>
      </c>
      <c r="V33" s="57">
        <v>41</v>
      </c>
      <c r="W33" s="58">
        <v>936.21</v>
      </c>
      <c r="X33" s="3">
        <v>32</v>
      </c>
      <c r="Y33" s="94">
        <v>2142.12</v>
      </c>
      <c r="Z33" s="22">
        <f>B33+D33+F33+H33+J33+L33+N33+P33+R33+T33+V33+X33</f>
        <v>643</v>
      </c>
      <c r="AA33" s="45">
        <f>C33+E33+G33+I33+K33+M33+O33+Q33+S33+U33+W33+Y33</f>
        <v>20710.650000000001</v>
      </c>
    </row>
    <row r="34" spans="1:31" s="14" customFormat="1" x14ac:dyDescent="0.25">
      <c r="A34" s="31" t="s">
        <v>84</v>
      </c>
      <c r="B34" s="101">
        <f t="shared" ref="B34:M34" si="5">B32+B33</f>
        <v>184</v>
      </c>
      <c r="C34" s="102">
        <f t="shared" si="5"/>
        <v>9970.67</v>
      </c>
      <c r="D34" s="103">
        <f t="shared" si="5"/>
        <v>135</v>
      </c>
      <c r="E34" s="104">
        <f t="shared" si="5"/>
        <v>7422.84</v>
      </c>
      <c r="F34" s="101">
        <f t="shared" si="5"/>
        <v>183</v>
      </c>
      <c r="G34" s="102">
        <f t="shared" si="5"/>
        <v>4361.55</v>
      </c>
      <c r="H34" s="103">
        <f t="shared" si="5"/>
        <v>222</v>
      </c>
      <c r="I34" s="104">
        <f t="shared" si="5"/>
        <v>6186.71</v>
      </c>
      <c r="J34" s="101">
        <f t="shared" si="5"/>
        <v>133</v>
      </c>
      <c r="K34" s="102">
        <f t="shared" si="5"/>
        <v>3170.86</v>
      </c>
      <c r="L34" s="103">
        <f t="shared" si="5"/>
        <v>71</v>
      </c>
      <c r="M34" s="104">
        <f t="shared" si="5"/>
        <v>2307.33</v>
      </c>
      <c r="N34" s="101">
        <f t="shared" ref="N34:AA34" si="6">SUM(N32:N33)</f>
        <v>103</v>
      </c>
      <c r="O34" s="102">
        <f t="shared" si="6"/>
        <v>2217.3500000000004</v>
      </c>
      <c r="P34" s="103">
        <f t="shared" si="6"/>
        <v>110</v>
      </c>
      <c r="Q34" s="104">
        <f t="shared" si="6"/>
        <v>3040.3999999999996</v>
      </c>
      <c r="R34" s="101">
        <f t="shared" si="6"/>
        <v>147</v>
      </c>
      <c r="S34" s="102">
        <f t="shared" si="6"/>
        <v>3633.92</v>
      </c>
      <c r="T34" s="103">
        <f t="shared" si="6"/>
        <v>138</v>
      </c>
      <c r="U34" s="104">
        <f t="shared" si="6"/>
        <v>7040.2999999999993</v>
      </c>
      <c r="V34" s="101">
        <f t="shared" si="6"/>
        <v>92</v>
      </c>
      <c r="W34" s="102">
        <f t="shared" si="6"/>
        <v>3962.61</v>
      </c>
      <c r="X34" s="103">
        <f t="shared" si="6"/>
        <v>75</v>
      </c>
      <c r="Y34" s="104">
        <f t="shared" si="6"/>
        <v>4679.58</v>
      </c>
      <c r="Z34" s="98">
        <f t="shared" si="6"/>
        <v>1593</v>
      </c>
      <c r="AA34" s="76">
        <f t="shared" si="6"/>
        <v>57994.12</v>
      </c>
    </row>
    <row r="35" spans="1:31" s="1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1" s="14" customFormat="1" ht="26.4" x14ac:dyDescent="0.25">
      <c r="A36" s="132" t="s">
        <v>85</v>
      </c>
      <c r="B36" s="26"/>
      <c r="C36" s="27">
        <f>C15+C24+C34-C8</f>
        <v>13199.41</v>
      </c>
      <c r="D36" s="26"/>
      <c r="E36" s="27">
        <f>E15+E24+E34-E8</f>
        <v>10867.470000000001</v>
      </c>
      <c r="F36" s="27"/>
      <c r="G36" s="27">
        <f>G15+G24+G34-G8</f>
        <v>11278.789999999999</v>
      </c>
      <c r="H36" s="26"/>
      <c r="I36" s="27">
        <f>I15+I24+I34-I8</f>
        <v>11135.449999999999</v>
      </c>
      <c r="J36" s="26"/>
      <c r="K36" s="27">
        <f>K15+K24+K34-K8</f>
        <v>7618.25</v>
      </c>
      <c r="L36" s="26"/>
      <c r="M36" s="27">
        <f>M15+M24+M34-M8</f>
        <v>6277.54</v>
      </c>
      <c r="N36" s="26"/>
      <c r="O36" s="27">
        <f>O15+O24+O34-O8</f>
        <v>7238.8600000000006</v>
      </c>
      <c r="P36" s="26"/>
      <c r="Q36" s="27">
        <f>Q15+Q24+Q34-Q8</f>
        <v>11073.78</v>
      </c>
      <c r="R36" s="26"/>
      <c r="S36" s="27">
        <f>S15+S24+S34-S8</f>
        <v>8516.3799999999992</v>
      </c>
      <c r="T36" s="26"/>
      <c r="U36" s="27">
        <f>U15+U24+U34-U8</f>
        <v>15261.019999999997</v>
      </c>
      <c r="V36" s="26"/>
      <c r="W36" s="27">
        <f>W15+W24+W34-W8</f>
        <v>10025.780000000001</v>
      </c>
      <c r="X36" s="26"/>
      <c r="Y36" s="27">
        <f>Y15+Y24+Y34-Y8</f>
        <v>8546.119999999999</v>
      </c>
      <c r="Z36" s="26"/>
      <c r="AA36" s="27">
        <f>AA15+AA24+AA34-AA8</f>
        <v>121038.85</v>
      </c>
      <c r="AE36" s="29"/>
    </row>
    <row r="37" spans="1:31" s="16" customFormat="1" ht="13.5" customHeight="1" x14ac:dyDescent="0.25">
      <c r="A37" s="75"/>
      <c r="B37" s="18"/>
      <c r="C37" s="18"/>
      <c r="D37" s="18"/>
      <c r="E37" s="18"/>
      <c r="F37" s="18"/>
      <c r="G37" s="18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3"/>
    </row>
    <row r="38" spans="1:31" ht="23.4" x14ac:dyDescent="0.25">
      <c r="A38" s="72" t="s">
        <v>86</v>
      </c>
    </row>
    <row r="39" spans="1:31" ht="24" x14ac:dyDescent="0.25">
      <c r="A39" s="73" t="s">
        <v>87</v>
      </c>
    </row>
  </sheetData>
  <mergeCells count="13">
    <mergeCell ref="L2:M2"/>
    <mergeCell ref="N2:O2"/>
    <mergeCell ref="P2:Q2"/>
    <mergeCell ref="B2:C2"/>
    <mergeCell ref="D2:E2"/>
    <mergeCell ref="F2:G2"/>
    <mergeCell ref="H2:I2"/>
    <mergeCell ref="J2:K2"/>
    <mergeCell ref="Z2:AA2"/>
    <mergeCell ref="R2:S2"/>
    <mergeCell ref="T2:U2"/>
    <mergeCell ref="V2:W2"/>
    <mergeCell ref="X2:Y2"/>
  </mergeCells>
  <phoneticPr fontId="4" type="noConversion"/>
  <pageMargins left="0.18" right="0.2" top="0.51" bottom="0.86" header="0.5" footer="0.5"/>
  <pageSetup scale="98" orientation="landscape" r:id="rId1"/>
  <headerFooter alignWithMargins="0">
    <oddFooter>&amp;L&amp;8&amp;Z&amp;F&amp;R&amp;8Prepared by Danielle Meier
&amp;D</oddFooter>
  </headerFooter>
  <ignoredErrors>
    <ignoredError sqref="C29:AA2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E3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1" width="49.44140625" customWidth="1"/>
    <col min="2" max="2" width="6" style="1" customWidth="1"/>
    <col min="3" max="3" width="9.5546875" style="1" customWidth="1"/>
    <col min="4" max="4" width="6" style="1" customWidth="1"/>
    <col min="5" max="5" width="10" style="1" customWidth="1"/>
    <col min="6" max="6" width="6.109375" style="1" customWidth="1"/>
    <col min="7" max="7" width="10.109375" style="1" customWidth="1"/>
    <col min="8" max="8" width="6.6640625" style="1" customWidth="1"/>
    <col min="9" max="9" width="9.33203125" style="1" customWidth="1"/>
    <col min="10" max="10" width="6.33203125" style="1" customWidth="1"/>
    <col min="11" max="11" width="9.33203125" style="1" customWidth="1"/>
    <col min="12" max="12" width="6.44140625" style="1" customWidth="1"/>
    <col min="13" max="13" width="8.109375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8.109375" style="1" customWidth="1"/>
    <col min="18" max="18" width="6.33203125" style="1" customWidth="1"/>
    <col min="19" max="19" width="8.109375" style="1" customWidth="1"/>
    <col min="20" max="20" width="6.33203125" style="1" customWidth="1"/>
    <col min="21" max="21" width="8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88671875" style="2" customWidth="1"/>
    <col min="27" max="27" width="11.6640625" style="2" customWidth="1"/>
    <col min="28" max="194" width="8.88671875" customWidth="1"/>
  </cols>
  <sheetData>
    <row r="1" spans="1:29" x14ac:dyDescent="0.25">
      <c r="A1" t="s">
        <v>66</v>
      </c>
    </row>
    <row r="2" spans="1:29" s="16" customFormat="1" x14ac:dyDescent="0.25">
      <c r="A2" t="s">
        <v>16</v>
      </c>
      <c r="B2" s="144" t="s">
        <v>0</v>
      </c>
      <c r="C2" s="144"/>
      <c r="D2" s="143" t="s">
        <v>1</v>
      </c>
      <c r="E2" s="143"/>
      <c r="F2" s="144" t="s">
        <v>2</v>
      </c>
      <c r="G2" s="144"/>
      <c r="H2" s="143" t="s">
        <v>3</v>
      </c>
      <c r="I2" s="143"/>
      <c r="J2" s="144" t="s">
        <v>4</v>
      </c>
      <c r="K2" s="144"/>
      <c r="L2" s="143" t="s">
        <v>5</v>
      </c>
      <c r="M2" s="143"/>
      <c r="N2" s="144" t="s">
        <v>6</v>
      </c>
      <c r="O2" s="144"/>
      <c r="P2" s="143" t="s">
        <v>7</v>
      </c>
      <c r="Q2" s="143"/>
      <c r="R2" s="144" t="s">
        <v>8</v>
      </c>
      <c r="S2" s="144"/>
      <c r="T2" s="143" t="s">
        <v>9</v>
      </c>
      <c r="U2" s="143"/>
      <c r="V2" s="144" t="s">
        <v>10</v>
      </c>
      <c r="W2" s="144"/>
      <c r="X2" s="143" t="s">
        <v>11</v>
      </c>
      <c r="Y2" s="143"/>
      <c r="Z2" s="145" t="s">
        <v>12</v>
      </c>
      <c r="AA2" s="145"/>
    </row>
    <row r="3" spans="1:29" s="16" customFormat="1" x14ac:dyDescent="0.25">
      <c r="B3" s="131" t="s">
        <v>13</v>
      </c>
      <c r="C3" s="85" t="s">
        <v>14</v>
      </c>
      <c r="D3" s="91" t="s">
        <v>13</v>
      </c>
      <c r="E3" s="91" t="s">
        <v>14</v>
      </c>
      <c r="F3" s="85" t="s">
        <v>13</v>
      </c>
      <c r="G3" s="85" t="s">
        <v>14</v>
      </c>
      <c r="H3" s="91" t="s">
        <v>13</v>
      </c>
      <c r="I3" s="91" t="s">
        <v>14</v>
      </c>
      <c r="J3" s="85" t="s">
        <v>13</v>
      </c>
      <c r="K3" s="85" t="s">
        <v>14</v>
      </c>
      <c r="L3" s="91" t="s">
        <v>13</v>
      </c>
      <c r="M3" s="91" t="s">
        <v>14</v>
      </c>
      <c r="N3" s="85" t="s">
        <v>13</v>
      </c>
      <c r="O3" s="85" t="s">
        <v>14</v>
      </c>
      <c r="P3" s="91" t="s">
        <v>13</v>
      </c>
      <c r="Q3" s="91" t="s">
        <v>14</v>
      </c>
      <c r="R3" s="85" t="s">
        <v>13</v>
      </c>
      <c r="S3" s="85" t="s">
        <v>14</v>
      </c>
      <c r="T3" s="91" t="s">
        <v>13</v>
      </c>
      <c r="U3" s="91" t="s">
        <v>14</v>
      </c>
      <c r="V3" s="85" t="s">
        <v>13</v>
      </c>
      <c r="W3" s="85" t="s">
        <v>14</v>
      </c>
      <c r="X3" s="91" t="s">
        <v>13</v>
      </c>
      <c r="Y3" s="91" t="s">
        <v>14</v>
      </c>
      <c r="Z3" s="67" t="s">
        <v>13</v>
      </c>
      <c r="AA3" s="67" t="s">
        <v>14</v>
      </c>
    </row>
    <row r="4" spans="1:29" x14ac:dyDescent="0.25">
      <c r="A4" s="12" t="s">
        <v>89</v>
      </c>
      <c r="B4" s="55"/>
      <c r="C4" s="55"/>
      <c r="D4" s="2"/>
      <c r="E4" s="2"/>
      <c r="F4" s="55"/>
      <c r="G4" s="55"/>
      <c r="H4" s="2"/>
      <c r="I4" s="2"/>
      <c r="J4" s="55"/>
      <c r="K4" s="55"/>
      <c r="L4" s="2"/>
      <c r="M4" s="2"/>
      <c r="N4" s="55"/>
      <c r="O4" s="55"/>
      <c r="P4" s="2"/>
      <c r="Q4" s="2"/>
      <c r="R4" s="55"/>
      <c r="S4" s="55"/>
      <c r="T4" s="2"/>
      <c r="U4" s="2"/>
      <c r="V4" s="55"/>
      <c r="W4" s="55"/>
      <c r="X4" s="2"/>
      <c r="Y4" s="2"/>
      <c r="Z4" s="21"/>
      <c r="AA4" s="21"/>
    </row>
    <row r="5" spans="1:29" x14ac:dyDescent="0.25">
      <c r="A5" s="18" t="s">
        <v>92</v>
      </c>
      <c r="B5" s="56">
        <v>89</v>
      </c>
      <c r="C5" s="55"/>
      <c r="D5" s="4">
        <v>80</v>
      </c>
      <c r="E5" s="2"/>
      <c r="F5" s="56">
        <v>140</v>
      </c>
      <c r="G5" s="55"/>
      <c r="H5" s="4">
        <v>128</v>
      </c>
      <c r="I5" s="2"/>
      <c r="J5" s="56">
        <v>70</v>
      </c>
      <c r="K5" s="55"/>
      <c r="L5" s="4">
        <v>60</v>
      </c>
      <c r="M5" s="2"/>
      <c r="N5" s="56">
        <v>57</v>
      </c>
      <c r="O5" s="55"/>
      <c r="P5" s="4">
        <v>96</v>
      </c>
      <c r="Q5" s="2"/>
      <c r="R5" s="56">
        <v>69</v>
      </c>
      <c r="S5" s="55"/>
      <c r="T5" s="4">
        <v>63</v>
      </c>
      <c r="U5" s="2"/>
      <c r="V5" s="86">
        <v>56</v>
      </c>
      <c r="W5" s="55"/>
      <c r="X5" s="4">
        <v>62</v>
      </c>
      <c r="Y5" s="2"/>
      <c r="Z5" s="23">
        <f>B5+D5+F5+H5+J5+L5+N5+P5+R5+T5+V5+X5</f>
        <v>970</v>
      </c>
      <c r="AA5" s="21"/>
    </row>
    <row r="6" spans="1:29" x14ac:dyDescent="0.25">
      <c r="A6" s="69" t="s">
        <v>67</v>
      </c>
      <c r="B6" s="55"/>
      <c r="C6" s="55">
        <v>942.08</v>
      </c>
      <c r="D6" s="2"/>
      <c r="E6" s="2">
        <v>715.68</v>
      </c>
      <c r="F6" s="55"/>
      <c r="G6" s="55">
        <v>775.22</v>
      </c>
      <c r="H6" s="2"/>
      <c r="I6" s="2">
        <v>989.8</v>
      </c>
      <c r="J6" s="55"/>
      <c r="K6" s="55">
        <v>569.72</v>
      </c>
      <c r="L6" s="2"/>
      <c r="M6" s="2">
        <v>409.96</v>
      </c>
      <c r="N6" s="55"/>
      <c r="O6" s="55">
        <v>582.28</v>
      </c>
      <c r="P6" s="2"/>
      <c r="Q6" s="2">
        <v>1061.58</v>
      </c>
      <c r="R6" s="55"/>
      <c r="S6" s="55">
        <v>604.58000000000004</v>
      </c>
      <c r="T6" s="2"/>
      <c r="U6" s="2">
        <v>520.26</v>
      </c>
      <c r="V6" s="55"/>
      <c r="W6" s="55">
        <v>479.82</v>
      </c>
      <c r="X6" s="2"/>
      <c r="Y6" s="2">
        <v>464.1</v>
      </c>
      <c r="Z6" s="21"/>
      <c r="AA6" s="22">
        <f>C6+E6+G6+I6+K6+M6+O6+Q6+S6+U6+W6+Y6</f>
        <v>8115.08</v>
      </c>
    </row>
    <row r="7" spans="1:29" x14ac:dyDescent="0.25">
      <c r="A7" s="33" t="s">
        <v>68</v>
      </c>
      <c r="B7" s="55"/>
      <c r="C7" s="86">
        <v>89</v>
      </c>
      <c r="D7" s="2"/>
      <c r="E7" s="92">
        <v>80</v>
      </c>
      <c r="F7" s="55"/>
      <c r="G7" s="86">
        <v>140</v>
      </c>
      <c r="H7" s="2"/>
      <c r="I7" s="92">
        <v>128</v>
      </c>
      <c r="J7" s="55"/>
      <c r="K7" s="86">
        <v>70</v>
      </c>
      <c r="L7" s="2"/>
      <c r="M7" s="92">
        <v>60</v>
      </c>
      <c r="N7" s="55"/>
      <c r="O7" s="86">
        <v>57</v>
      </c>
      <c r="P7" s="2"/>
      <c r="Q7" s="92">
        <v>96</v>
      </c>
      <c r="R7" s="55"/>
      <c r="S7" s="86">
        <v>69</v>
      </c>
      <c r="T7" s="2"/>
      <c r="U7" s="92">
        <v>63</v>
      </c>
      <c r="V7" s="55"/>
      <c r="W7" s="86">
        <v>56</v>
      </c>
      <c r="X7" s="2"/>
      <c r="Y7" s="92">
        <v>62</v>
      </c>
      <c r="Z7" s="21"/>
      <c r="AA7" s="23">
        <f>C7+E7+G7+I7+K7+M7+O7+Q7+S7+U7+W7+Y7</f>
        <v>970</v>
      </c>
    </row>
    <row r="8" spans="1:29" x14ac:dyDescent="0.25">
      <c r="A8" s="19" t="s">
        <v>30</v>
      </c>
      <c r="B8" s="57"/>
      <c r="C8" s="97">
        <f>SUM(C6:C7)</f>
        <v>1031.08</v>
      </c>
      <c r="D8" s="3"/>
      <c r="E8" s="32">
        <f>SUM(E6:E7)</f>
        <v>795.68</v>
      </c>
      <c r="F8" s="57"/>
      <c r="G8" s="97">
        <f>SUM(G6:G7)</f>
        <v>915.22</v>
      </c>
      <c r="H8" s="3"/>
      <c r="I8" s="32">
        <f>SUM(I6:I7)</f>
        <v>1117.8</v>
      </c>
      <c r="J8" s="57"/>
      <c r="K8" s="97">
        <f>SUM(K6:K7)</f>
        <v>639.72</v>
      </c>
      <c r="L8" s="3"/>
      <c r="M8" s="32">
        <f>SUM(M6:M7)</f>
        <v>469.96</v>
      </c>
      <c r="N8" s="57"/>
      <c r="O8" s="97">
        <f>SUM(O6:O7)</f>
        <v>639.28</v>
      </c>
      <c r="P8" s="3"/>
      <c r="Q8" s="32">
        <f>SUM(Q6:Q7)</f>
        <v>1157.58</v>
      </c>
      <c r="R8" s="57"/>
      <c r="S8" s="97">
        <f>SUM(S6:S7)</f>
        <v>673.58</v>
      </c>
      <c r="T8" s="3"/>
      <c r="U8" s="32">
        <f>SUM(U6:U7)</f>
        <v>583.26</v>
      </c>
      <c r="V8" s="57"/>
      <c r="W8" s="97">
        <f>SUM(W6:W7)</f>
        <v>535.81999999999994</v>
      </c>
      <c r="X8" s="3"/>
      <c r="Y8" s="32">
        <f>SUM(Y6:Y7)</f>
        <v>526.1</v>
      </c>
      <c r="Z8" s="22"/>
      <c r="AA8" s="27">
        <f>SUM(AA6:AA7)</f>
        <v>9085.08</v>
      </c>
      <c r="AB8" s="68"/>
      <c r="AC8" s="68"/>
    </row>
    <row r="9" spans="1:29" s="16" customFormat="1" x14ac:dyDescent="0.25">
      <c r="B9" s="57"/>
      <c r="C9" s="57"/>
      <c r="D9" s="3"/>
      <c r="E9" s="3"/>
      <c r="F9" s="57"/>
      <c r="G9" s="57"/>
      <c r="H9" s="3"/>
      <c r="I9" s="3"/>
      <c r="J9" s="57"/>
      <c r="K9" s="57"/>
      <c r="L9" s="3"/>
      <c r="M9" s="3"/>
      <c r="N9" s="57"/>
      <c r="O9" s="57"/>
      <c r="P9" s="3"/>
      <c r="Q9" s="3"/>
      <c r="R9" s="57"/>
      <c r="S9" s="57"/>
      <c r="T9" s="3"/>
      <c r="U9" s="3"/>
      <c r="V9" s="57"/>
      <c r="W9" s="57"/>
      <c r="X9" s="3"/>
      <c r="Y9" s="3"/>
      <c r="Z9" s="22"/>
      <c r="AA9" s="22"/>
    </row>
    <row r="10" spans="1:29" x14ac:dyDescent="0.25">
      <c r="A10" s="19" t="s">
        <v>52</v>
      </c>
      <c r="B10" s="55"/>
      <c r="C10" s="55"/>
      <c r="D10" s="2"/>
      <c r="E10" s="2"/>
      <c r="F10" s="55"/>
      <c r="G10" s="55"/>
      <c r="H10" s="2"/>
      <c r="I10" s="2"/>
      <c r="J10" s="55"/>
      <c r="K10" s="55"/>
      <c r="L10" s="2"/>
      <c r="M10" s="2"/>
      <c r="N10" s="55"/>
      <c r="O10" s="55"/>
      <c r="P10" s="2"/>
      <c r="Q10" s="2"/>
      <c r="R10" s="55"/>
      <c r="S10" s="55"/>
      <c r="T10" s="2"/>
      <c r="U10" s="2"/>
      <c r="V10" s="55"/>
      <c r="W10" s="55"/>
      <c r="X10" s="2"/>
      <c r="Y10" s="2"/>
      <c r="Z10" s="21"/>
      <c r="AA10" s="21"/>
    </row>
    <row r="11" spans="1:29" x14ac:dyDescent="0.25">
      <c r="A11" s="17" t="s">
        <v>69</v>
      </c>
      <c r="B11" s="55">
        <v>41</v>
      </c>
      <c r="C11" s="55">
        <v>1099.3599999999999</v>
      </c>
      <c r="D11" s="2">
        <v>32</v>
      </c>
      <c r="E11" s="2">
        <v>613.08000000000004</v>
      </c>
      <c r="F11" s="55">
        <v>77</v>
      </c>
      <c r="G11" s="55">
        <v>1393.56</v>
      </c>
      <c r="H11" s="2">
        <v>45</v>
      </c>
      <c r="I11" s="2">
        <v>1273.51</v>
      </c>
      <c r="J11" s="55">
        <v>28</v>
      </c>
      <c r="K11" s="55">
        <v>622.47</v>
      </c>
      <c r="L11" s="2">
        <v>32</v>
      </c>
      <c r="M11" s="2">
        <v>574.51</v>
      </c>
      <c r="N11" s="55">
        <v>16</v>
      </c>
      <c r="O11" s="55">
        <v>341.71</v>
      </c>
      <c r="P11" s="2">
        <v>21</v>
      </c>
      <c r="Q11" s="2">
        <v>741.63</v>
      </c>
      <c r="R11" s="55">
        <v>22</v>
      </c>
      <c r="S11" s="55">
        <v>572.85</v>
      </c>
      <c r="T11" s="2">
        <v>28</v>
      </c>
      <c r="U11" s="2">
        <v>521.41999999999996</v>
      </c>
      <c r="V11" s="55">
        <v>20</v>
      </c>
      <c r="W11" s="55">
        <v>342.85</v>
      </c>
      <c r="X11" s="2">
        <v>31</v>
      </c>
      <c r="Y11" s="2">
        <v>714.21</v>
      </c>
      <c r="Z11" s="22">
        <f t="shared" ref="Z11:AA14" si="0">B11+D11+F11+H11+J11+L11+N11+P11+R11+T11+V11+X11</f>
        <v>393</v>
      </c>
      <c r="AA11" s="22">
        <f t="shared" si="0"/>
        <v>8811.1600000000017</v>
      </c>
    </row>
    <row r="12" spans="1:29" x14ac:dyDescent="0.25">
      <c r="A12" s="17" t="s">
        <v>70</v>
      </c>
      <c r="B12" s="55">
        <v>1</v>
      </c>
      <c r="C12" s="55">
        <v>13.62</v>
      </c>
      <c r="D12" s="2">
        <v>3</v>
      </c>
      <c r="E12" s="2">
        <v>327.60000000000002</v>
      </c>
      <c r="F12" s="55">
        <v>3</v>
      </c>
      <c r="G12" s="55">
        <v>216.92</v>
      </c>
      <c r="H12" s="2">
        <v>8</v>
      </c>
      <c r="I12" s="2">
        <v>1100.6199999999999</v>
      </c>
      <c r="J12" s="55">
        <v>0</v>
      </c>
      <c r="K12" s="55">
        <v>-43.8</v>
      </c>
      <c r="L12" s="2"/>
      <c r="M12" s="2"/>
      <c r="N12" s="55">
        <v>2</v>
      </c>
      <c r="O12" s="55">
        <v>183.51</v>
      </c>
      <c r="P12" s="2">
        <v>2</v>
      </c>
      <c r="Q12" s="2">
        <v>1207.32</v>
      </c>
      <c r="R12" s="55">
        <v>1</v>
      </c>
      <c r="S12" s="55">
        <v>5.26</v>
      </c>
      <c r="T12" s="2">
        <v>1</v>
      </c>
      <c r="U12" s="2">
        <v>246</v>
      </c>
      <c r="V12" s="55">
        <v>3</v>
      </c>
      <c r="W12" s="55">
        <v>300.27</v>
      </c>
      <c r="X12" s="2">
        <v>1</v>
      </c>
      <c r="Y12" s="2">
        <v>98.4</v>
      </c>
      <c r="Z12" s="22">
        <f t="shared" si="0"/>
        <v>25</v>
      </c>
      <c r="AA12" s="22">
        <f t="shared" si="0"/>
        <v>3655.7200000000003</v>
      </c>
    </row>
    <row r="13" spans="1:29" x14ac:dyDescent="0.25">
      <c r="A13" s="33" t="s">
        <v>71</v>
      </c>
      <c r="B13" s="55">
        <v>2</v>
      </c>
      <c r="C13" s="55">
        <v>224</v>
      </c>
      <c r="D13" s="2">
        <v>2</v>
      </c>
      <c r="E13" s="2">
        <v>286</v>
      </c>
      <c r="F13" s="55">
        <v>4</v>
      </c>
      <c r="G13" s="55">
        <v>376</v>
      </c>
      <c r="H13" s="2">
        <v>9</v>
      </c>
      <c r="I13" s="2">
        <v>728</v>
      </c>
      <c r="J13" s="55">
        <v>1</v>
      </c>
      <c r="K13" s="55">
        <v>94</v>
      </c>
      <c r="L13" s="2">
        <v>-1</v>
      </c>
      <c r="M13" s="2">
        <v>64</v>
      </c>
      <c r="N13" s="55">
        <v>2</v>
      </c>
      <c r="O13" s="55">
        <v>246</v>
      </c>
      <c r="P13" s="2">
        <v>2</v>
      </c>
      <c r="Q13" s="2">
        <v>128</v>
      </c>
      <c r="R13" s="55">
        <v>1</v>
      </c>
      <c r="S13" s="55">
        <v>158</v>
      </c>
      <c r="T13" s="2">
        <v>2</v>
      </c>
      <c r="U13" s="2">
        <v>170</v>
      </c>
      <c r="V13" s="55">
        <v>1</v>
      </c>
      <c r="W13" s="55">
        <v>68</v>
      </c>
      <c r="X13" s="2">
        <v>4</v>
      </c>
      <c r="Y13" s="2">
        <v>532.6</v>
      </c>
      <c r="Z13" s="22">
        <f t="shared" si="0"/>
        <v>29</v>
      </c>
      <c r="AA13" s="22">
        <f t="shared" si="0"/>
        <v>3074.6</v>
      </c>
    </row>
    <row r="14" spans="1:29" s="16" customFormat="1" x14ac:dyDescent="0.25">
      <c r="A14" s="33" t="s">
        <v>72</v>
      </c>
      <c r="B14" s="56"/>
      <c r="C14" s="56"/>
      <c r="D14" s="4">
        <v>4</v>
      </c>
      <c r="E14" s="4">
        <v>72</v>
      </c>
      <c r="F14" s="56"/>
      <c r="G14" s="56"/>
      <c r="H14" s="4"/>
      <c r="I14" s="4"/>
      <c r="J14" s="56"/>
      <c r="K14" s="56"/>
      <c r="L14" s="4"/>
      <c r="M14" s="4"/>
      <c r="N14" s="56"/>
      <c r="O14" s="56"/>
      <c r="P14" s="4"/>
      <c r="Q14" s="4"/>
      <c r="R14" s="56"/>
      <c r="S14" s="56"/>
      <c r="T14" s="4">
        <v>1</v>
      </c>
      <c r="U14" s="4">
        <v>0</v>
      </c>
      <c r="V14" s="56"/>
      <c r="W14" s="56"/>
      <c r="X14" s="4"/>
      <c r="Y14" s="4"/>
      <c r="Z14" s="22">
        <f t="shared" si="0"/>
        <v>5</v>
      </c>
      <c r="AA14" s="22">
        <f t="shared" si="0"/>
        <v>72</v>
      </c>
      <c r="AB14" s="43"/>
    </row>
    <row r="15" spans="1:29" x14ac:dyDescent="0.25">
      <c r="A15" s="70" t="s">
        <v>73</v>
      </c>
      <c r="B15" s="96">
        <f t="shared" ref="B15:AA15" si="1">SUM(B11:B14)</f>
        <v>44</v>
      </c>
      <c r="C15" s="97">
        <f t="shared" si="1"/>
        <v>1336.9799999999998</v>
      </c>
      <c r="D15" s="20">
        <f t="shared" si="1"/>
        <v>41</v>
      </c>
      <c r="E15" s="32">
        <f t="shared" si="1"/>
        <v>1298.68</v>
      </c>
      <c r="F15" s="96">
        <f t="shared" si="1"/>
        <v>84</v>
      </c>
      <c r="G15" s="97">
        <f t="shared" si="1"/>
        <v>1986.48</v>
      </c>
      <c r="H15" s="20">
        <f t="shared" si="1"/>
        <v>62</v>
      </c>
      <c r="I15" s="32">
        <f t="shared" si="1"/>
        <v>3102.13</v>
      </c>
      <c r="J15" s="96">
        <f t="shared" si="1"/>
        <v>29</v>
      </c>
      <c r="K15" s="97">
        <f t="shared" si="1"/>
        <v>672.67000000000007</v>
      </c>
      <c r="L15" s="20">
        <f t="shared" si="1"/>
        <v>31</v>
      </c>
      <c r="M15" s="32">
        <f t="shared" si="1"/>
        <v>638.51</v>
      </c>
      <c r="N15" s="96">
        <f t="shared" si="1"/>
        <v>20</v>
      </c>
      <c r="O15" s="97">
        <f t="shared" si="1"/>
        <v>771.22</v>
      </c>
      <c r="P15" s="20">
        <f t="shared" si="1"/>
        <v>25</v>
      </c>
      <c r="Q15" s="32">
        <f t="shared" si="1"/>
        <v>2076.9499999999998</v>
      </c>
      <c r="R15" s="96">
        <f t="shared" si="1"/>
        <v>24</v>
      </c>
      <c r="S15" s="97">
        <f t="shared" si="1"/>
        <v>736.11</v>
      </c>
      <c r="T15" s="20">
        <f t="shared" si="1"/>
        <v>32</v>
      </c>
      <c r="U15" s="32">
        <f t="shared" si="1"/>
        <v>937.42</v>
      </c>
      <c r="V15" s="96">
        <f t="shared" si="1"/>
        <v>24</v>
      </c>
      <c r="W15" s="97">
        <f t="shared" si="1"/>
        <v>711.12</v>
      </c>
      <c r="X15" s="20">
        <f t="shared" si="1"/>
        <v>36</v>
      </c>
      <c r="Y15" s="32">
        <f t="shared" si="1"/>
        <v>1345.21</v>
      </c>
      <c r="Z15" s="98">
        <f t="shared" si="1"/>
        <v>452</v>
      </c>
      <c r="AA15" s="76">
        <f t="shared" si="1"/>
        <v>15613.480000000001</v>
      </c>
    </row>
    <row r="16" spans="1:29" s="16" customFormat="1" x14ac:dyDescent="0.25">
      <c r="B16" s="57"/>
      <c r="C16" s="57"/>
      <c r="D16" s="3"/>
      <c r="E16" s="3"/>
      <c r="F16" s="57"/>
      <c r="G16" s="57"/>
      <c r="H16" s="3"/>
      <c r="I16" s="3"/>
      <c r="J16" s="57"/>
      <c r="K16" s="57"/>
      <c r="L16" s="3"/>
      <c r="M16" s="3"/>
      <c r="N16" s="57"/>
      <c r="O16" s="57"/>
      <c r="P16" s="3"/>
      <c r="Q16" s="3"/>
      <c r="R16" s="57"/>
      <c r="S16" s="57"/>
      <c r="T16" s="3"/>
      <c r="U16" s="3"/>
      <c r="V16" s="57"/>
      <c r="W16" s="57"/>
      <c r="X16" s="3"/>
      <c r="Y16" s="3"/>
      <c r="Z16" s="22"/>
      <c r="AA16" s="22"/>
    </row>
    <row r="17" spans="1:29" x14ac:dyDescent="0.25">
      <c r="A17" s="19" t="s">
        <v>74</v>
      </c>
      <c r="B17" s="55"/>
      <c r="C17" s="55"/>
      <c r="D17" s="2"/>
      <c r="E17" s="2"/>
      <c r="F17" s="55"/>
      <c r="G17" s="55"/>
      <c r="H17" s="2"/>
      <c r="I17" s="2"/>
      <c r="J17" s="55"/>
      <c r="K17" s="55"/>
      <c r="L17" s="2"/>
      <c r="M17" s="2"/>
      <c r="N17" s="55"/>
      <c r="O17" s="55"/>
      <c r="P17" s="2"/>
      <c r="Q17" s="2"/>
      <c r="R17" s="55"/>
      <c r="S17" s="55"/>
      <c r="T17" s="2"/>
      <c r="U17" s="2"/>
      <c r="V17" s="55"/>
      <c r="W17" s="55"/>
      <c r="X17" s="2"/>
      <c r="Y17" s="2"/>
      <c r="Z17" s="21"/>
      <c r="AA17" s="21"/>
    </row>
    <row r="18" spans="1:29" x14ac:dyDescent="0.25">
      <c r="A18" s="33" t="s">
        <v>75</v>
      </c>
      <c r="B18" s="57"/>
      <c r="C18" s="57"/>
      <c r="D18" s="3"/>
      <c r="E18" s="3"/>
      <c r="F18" s="57"/>
      <c r="G18" s="57"/>
      <c r="H18" s="95"/>
      <c r="I18" s="95"/>
      <c r="J18" s="57"/>
      <c r="K18" s="57"/>
      <c r="L18" s="3"/>
      <c r="M18" s="3"/>
      <c r="N18" s="57"/>
      <c r="O18" s="57"/>
      <c r="P18" s="3"/>
      <c r="Q18" s="3"/>
      <c r="R18" s="57"/>
      <c r="S18" s="57"/>
      <c r="T18" s="3"/>
      <c r="U18" s="3"/>
      <c r="V18" s="57"/>
      <c r="W18" s="57"/>
      <c r="X18" s="3"/>
      <c r="Y18" s="3"/>
      <c r="Z18" s="22">
        <f t="shared" ref="Z18:AA23" si="2">B18+D18+F18+H18+J18+L18+N18+P18+R18+T18+V18+X18</f>
        <v>0</v>
      </c>
      <c r="AA18" s="22">
        <f t="shared" si="2"/>
        <v>0</v>
      </c>
    </row>
    <row r="19" spans="1:29" x14ac:dyDescent="0.25">
      <c r="A19" s="33" t="s">
        <v>76</v>
      </c>
      <c r="B19" s="55"/>
      <c r="C19" s="55"/>
      <c r="D19" s="2"/>
      <c r="E19" s="2"/>
      <c r="F19" s="55">
        <v>1</v>
      </c>
      <c r="G19" s="55">
        <v>297.64</v>
      </c>
      <c r="H19" s="2"/>
      <c r="I19" s="2"/>
      <c r="J19" s="55"/>
      <c r="K19" s="55"/>
      <c r="L19" s="2"/>
      <c r="M19" s="2"/>
      <c r="N19" s="55">
        <v>1</v>
      </c>
      <c r="O19" s="55">
        <v>422.7</v>
      </c>
      <c r="P19" s="2"/>
      <c r="Q19" s="2"/>
      <c r="R19" s="55">
        <v>1</v>
      </c>
      <c r="S19" s="55">
        <v>270.60000000000002</v>
      </c>
      <c r="T19" s="2"/>
      <c r="U19" s="2"/>
      <c r="V19" s="55"/>
      <c r="W19" s="55"/>
      <c r="X19" s="2"/>
      <c r="Y19" s="2"/>
      <c r="Z19" s="22">
        <f t="shared" si="2"/>
        <v>3</v>
      </c>
      <c r="AA19" s="22">
        <f t="shared" si="2"/>
        <v>990.93999999999994</v>
      </c>
    </row>
    <row r="20" spans="1:29" x14ac:dyDescent="0.25">
      <c r="A20" s="33" t="s">
        <v>77</v>
      </c>
      <c r="B20" s="55"/>
      <c r="C20" s="55"/>
      <c r="D20" s="2"/>
      <c r="E20" s="2"/>
      <c r="F20" s="55"/>
      <c r="G20" s="55"/>
      <c r="H20" s="2"/>
      <c r="I20" s="2"/>
      <c r="J20" s="55"/>
      <c r="K20" s="55"/>
      <c r="L20" s="2"/>
      <c r="M20" s="2"/>
      <c r="N20" s="55"/>
      <c r="O20" s="55"/>
      <c r="P20" s="2"/>
      <c r="Q20" s="2"/>
      <c r="R20" s="55"/>
      <c r="S20" s="55"/>
      <c r="T20" s="2"/>
      <c r="U20" s="2"/>
      <c r="V20" s="55"/>
      <c r="W20" s="55"/>
      <c r="X20" s="2"/>
      <c r="Y20" s="2"/>
      <c r="Z20" s="22">
        <f t="shared" si="2"/>
        <v>0</v>
      </c>
      <c r="AA20" s="22">
        <f t="shared" si="2"/>
        <v>0</v>
      </c>
    </row>
    <row r="21" spans="1:29" x14ac:dyDescent="0.25">
      <c r="A21" s="33" t="s">
        <v>78</v>
      </c>
      <c r="B21" s="57">
        <v>3</v>
      </c>
      <c r="C21" s="57">
        <v>1253.6500000000001</v>
      </c>
      <c r="D21" s="3">
        <v>4</v>
      </c>
      <c r="E21" s="3">
        <v>1621</v>
      </c>
      <c r="F21" s="57">
        <v>3</v>
      </c>
      <c r="G21" s="57">
        <v>1047.2</v>
      </c>
      <c r="H21" s="3">
        <v>1</v>
      </c>
      <c r="I21" s="3">
        <v>287.7</v>
      </c>
      <c r="J21" s="57">
        <v>3</v>
      </c>
      <c r="K21" s="57">
        <v>975.59</v>
      </c>
      <c r="L21" s="3"/>
      <c r="M21" s="3"/>
      <c r="N21" s="57">
        <v>3</v>
      </c>
      <c r="O21" s="57">
        <v>1140.6500000000001</v>
      </c>
      <c r="P21" s="3">
        <v>2</v>
      </c>
      <c r="Q21" s="3">
        <v>678.5</v>
      </c>
      <c r="R21" s="57">
        <v>2</v>
      </c>
      <c r="S21" s="57">
        <v>444.4</v>
      </c>
      <c r="T21" s="3">
        <v>3</v>
      </c>
      <c r="U21" s="3">
        <v>1069.76</v>
      </c>
      <c r="V21" s="57">
        <v>1</v>
      </c>
      <c r="W21" s="57">
        <v>360.6</v>
      </c>
      <c r="X21" s="3">
        <v>1</v>
      </c>
      <c r="Y21" s="3">
        <v>569.86</v>
      </c>
      <c r="Z21" s="22">
        <f t="shared" si="2"/>
        <v>26</v>
      </c>
      <c r="AA21" s="22">
        <f t="shared" si="2"/>
        <v>9448.9100000000017</v>
      </c>
    </row>
    <row r="22" spans="1:29" x14ac:dyDescent="0.25">
      <c r="A22" s="33" t="s">
        <v>79</v>
      </c>
      <c r="B22" s="57">
        <v>3</v>
      </c>
      <c r="C22" s="57">
        <v>658.5</v>
      </c>
      <c r="D22" s="3">
        <v>4</v>
      </c>
      <c r="E22" s="3">
        <v>1245.0999999999999</v>
      </c>
      <c r="F22" s="57"/>
      <c r="G22" s="57"/>
      <c r="H22" s="3"/>
      <c r="I22" s="3"/>
      <c r="J22" s="57"/>
      <c r="K22" s="57"/>
      <c r="L22" s="3"/>
      <c r="M22" s="3"/>
      <c r="N22" s="57">
        <v>5</v>
      </c>
      <c r="O22" s="57">
        <v>1688.15</v>
      </c>
      <c r="P22" s="3">
        <v>14</v>
      </c>
      <c r="Q22" s="3">
        <v>4255.3599999999997</v>
      </c>
      <c r="R22" s="57">
        <v>2</v>
      </c>
      <c r="S22" s="57">
        <v>510.72</v>
      </c>
      <c r="T22" s="3">
        <v>1</v>
      </c>
      <c r="U22" s="3">
        <v>602.70000000000005</v>
      </c>
      <c r="V22" s="57">
        <v>4</v>
      </c>
      <c r="W22" s="57">
        <v>691.19</v>
      </c>
      <c r="X22" s="3">
        <v>1</v>
      </c>
      <c r="Y22" s="3">
        <v>228.2</v>
      </c>
      <c r="Z22" s="22">
        <f t="shared" si="2"/>
        <v>34</v>
      </c>
      <c r="AA22" s="22">
        <f t="shared" si="2"/>
        <v>9879.9200000000019</v>
      </c>
    </row>
    <row r="23" spans="1:29" x14ac:dyDescent="0.25">
      <c r="A23" s="33" t="s">
        <v>61</v>
      </c>
      <c r="B23" s="56"/>
      <c r="C23" s="56"/>
      <c r="D23" s="4"/>
      <c r="E23" s="4"/>
      <c r="F23" s="56"/>
      <c r="G23" s="56"/>
      <c r="H23" s="4"/>
      <c r="I23" s="4"/>
      <c r="J23" s="55"/>
      <c r="K23" s="55"/>
      <c r="L23" s="2"/>
      <c r="M23" s="2"/>
      <c r="N23" s="55"/>
      <c r="O23" s="55"/>
      <c r="P23" s="2"/>
      <c r="Q23" s="2"/>
      <c r="R23" s="55"/>
      <c r="S23" s="55"/>
      <c r="T23" s="2"/>
      <c r="U23" s="2"/>
      <c r="V23" s="55"/>
      <c r="W23" s="55"/>
      <c r="X23" s="2"/>
      <c r="Y23" s="2"/>
      <c r="Z23" s="22">
        <f t="shared" si="2"/>
        <v>0</v>
      </c>
      <c r="AA23" s="22">
        <f t="shared" si="2"/>
        <v>0</v>
      </c>
    </row>
    <row r="24" spans="1:29" x14ac:dyDescent="0.25">
      <c r="A24" s="19" t="s">
        <v>80</v>
      </c>
      <c r="B24" s="96">
        <f t="shared" ref="B24:AA24" si="3">SUM(B18:B23)</f>
        <v>6</v>
      </c>
      <c r="C24" s="97">
        <f t="shared" si="3"/>
        <v>1912.15</v>
      </c>
      <c r="D24" s="20">
        <f t="shared" si="3"/>
        <v>8</v>
      </c>
      <c r="E24" s="32">
        <f t="shared" si="3"/>
        <v>2866.1</v>
      </c>
      <c r="F24" s="96">
        <f t="shared" si="3"/>
        <v>4</v>
      </c>
      <c r="G24" s="97">
        <f t="shared" si="3"/>
        <v>1344.8400000000001</v>
      </c>
      <c r="H24" s="20">
        <f t="shared" si="3"/>
        <v>1</v>
      </c>
      <c r="I24" s="32">
        <f t="shared" si="3"/>
        <v>287.7</v>
      </c>
      <c r="J24" s="101">
        <f t="shared" si="3"/>
        <v>3</v>
      </c>
      <c r="K24" s="102">
        <f t="shared" si="3"/>
        <v>975.59</v>
      </c>
      <c r="L24" s="103">
        <f t="shared" si="3"/>
        <v>0</v>
      </c>
      <c r="M24" s="104">
        <f t="shared" si="3"/>
        <v>0</v>
      </c>
      <c r="N24" s="101">
        <f t="shared" si="3"/>
        <v>9</v>
      </c>
      <c r="O24" s="102">
        <f t="shared" si="3"/>
        <v>3251.5</v>
      </c>
      <c r="P24" s="103">
        <f t="shared" si="3"/>
        <v>16</v>
      </c>
      <c r="Q24" s="104">
        <f t="shared" si="3"/>
        <v>4933.8599999999997</v>
      </c>
      <c r="R24" s="101">
        <f t="shared" si="3"/>
        <v>5</v>
      </c>
      <c r="S24" s="102">
        <f t="shared" si="3"/>
        <v>1225.72</v>
      </c>
      <c r="T24" s="103">
        <f t="shared" si="3"/>
        <v>4</v>
      </c>
      <c r="U24" s="104">
        <f t="shared" si="3"/>
        <v>1672.46</v>
      </c>
      <c r="V24" s="101">
        <f t="shared" si="3"/>
        <v>5</v>
      </c>
      <c r="W24" s="102">
        <f t="shared" si="3"/>
        <v>1051.79</v>
      </c>
      <c r="X24" s="103">
        <f t="shared" si="3"/>
        <v>2</v>
      </c>
      <c r="Y24" s="104">
        <f t="shared" si="3"/>
        <v>798.06</v>
      </c>
      <c r="Z24" s="98">
        <f t="shared" si="3"/>
        <v>63</v>
      </c>
      <c r="AA24" s="76">
        <f t="shared" si="3"/>
        <v>20319.770000000004</v>
      </c>
    </row>
    <row r="25" spans="1:29" s="16" customFormat="1" x14ac:dyDescent="0.25">
      <c r="A25" s="19"/>
      <c r="B25" s="96"/>
      <c r="C25" s="96"/>
      <c r="D25" s="20"/>
      <c r="E25" s="20"/>
      <c r="F25" s="96"/>
      <c r="G25" s="96"/>
      <c r="H25" s="20"/>
      <c r="I25" s="20"/>
      <c r="J25" s="96"/>
      <c r="K25" s="96"/>
      <c r="L25" s="20"/>
      <c r="M25" s="20"/>
      <c r="N25" s="96"/>
      <c r="O25" s="96"/>
      <c r="P25" s="20"/>
      <c r="Q25" s="20"/>
      <c r="R25" s="96"/>
      <c r="S25" s="96"/>
      <c r="T25" s="20"/>
      <c r="U25" s="20"/>
      <c r="V25" s="96"/>
      <c r="W25" s="96"/>
      <c r="X25" s="20"/>
      <c r="Y25" s="20"/>
      <c r="Z25" s="26"/>
      <c r="AA25" s="26"/>
    </row>
    <row r="26" spans="1:29" ht="12" customHeight="1" thickBot="1" x14ac:dyDescent="0.3">
      <c r="A26" s="71" t="s">
        <v>81</v>
      </c>
      <c r="B26" s="89">
        <f t="shared" ref="B26:AA26" si="4">B15+B24</f>
        <v>50</v>
      </c>
      <c r="C26" s="90">
        <f t="shared" si="4"/>
        <v>3249.13</v>
      </c>
      <c r="D26" s="30">
        <f t="shared" si="4"/>
        <v>49</v>
      </c>
      <c r="E26" s="46">
        <f t="shared" si="4"/>
        <v>4164.78</v>
      </c>
      <c r="F26" s="89">
        <f t="shared" si="4"/>
        <v>88</v>
      </c>
      <c r="G26" s="90">
        <f t="shared" si="4"/>
        <v>3331.32</v>
      </c>
      <c r="H26" s="30">
        <f t="shared" si="4"/>
        <v>63</v>
      </c>
      <c r="I26" s="46">
        <f t="shared" si="4"/>
        <v>3389.83</v>
      </c>
      <c r="J26" s="89">
        <f t="shared" si="4"/>
        <v>32</v>
      </c>
      <c r="K26" s="90">
        <f t="shared" si="4"/>
        <v>1648.2600000000002</v>
      </c>
      <c r="L26" s="30">
        <f t="shared" si="4"/>
        <v>31</v>
      </c>
      <c r="M26" s="46">
        <f t="shared" si="4"/>
        <v>638.51</v>
      </c>
      <c r="N26" s="89">
        <f t="shared" si="4"/>
        <v>29</v>
      </c>
      <c r="O26" s="90">
        <f t="shared" si="4"/>
        <v>4022.7200000000003</v>
      </c>
      <c r="P26" s="30">
        <f t="shared" si="4"/>
        <v>41</v>
      </c>
      <c r="Q26" s="46">
        <f t="shared" si="4"/>
        <v>7010.8099999999995</v>
      </c>
      <c r="R26" s="89">
        <f t="shared" si="4"/>
        <v>29</v>
      </c>
      <c r="S26" s="90">
        <f t="shared" si="4"/>
        <v>1961.83</v>
      </c>
      <c r="T26" s="30">
        <f t="shared" si="4"/>
        <v>36</v>
      </c>
      <c r="U26" s="46">
        <f t="shared" si="4"/>
        <v>2609.88</v>
      </c>
      <c r="V26" s="89">
        <f t="shared" si="4"/>
        <v>29</v>
      </c>
      <c r="W26" s="90">
        <f t="shared" si="4"/>
        <v>1762.9099999999999</v>
      </c>
      <c r="X26" s="30">
        <f t="shared" si="4"/>
        <v>38</v>
      </c>
      <c r="Y26" s="46">
        <f t="shared" si="4"/>
        <v>2143.27</v>
      </c>
      <c r="Z26" s="24">
        <f t="shared" si="4"/>
        <v>515</v>
      </c>
      <c r="AA26" s="25">
        <f t="shared" si="4"/>
        <v>35933.250000000007</v>
      </c>
    </row>
    <row r="27" spans="1:29" ht="12" customHeight="1" thickTop="1" x14ac:dyDescent="0.25">
      <c r="A27" s="19"/>
      <c r="B27" s="87"/>
      <c r="C27" s="87"/>
      <c r="D27" s="28"/>
      <c r="E27" s="28"/>
      <c r="F27" s="87"/>
      <c r="G27" s="87"/>
      <c r="H27" s="28"/>
      <c r="I27" s="28"/>
      <c r="J27" s="87"/>
      <c r="K27" s="87"/>
      <c r="L27" s="28"/>
      <c r="M27" s="28"/>
      <c r="N27" s="87"/>
      <c r="O27" s="87"/>
      <c r="P27" s="28"/>
      <c r="Q27" s="28"/>
      <c r="R27" s="87"/>
      <c r="S27" s="87"/>
      <c r="T27" s="28"/>
      <c r="U27" s="28"/>
      <c r="V27" s="87"/>
      <c r="W27" s="87"/>
      <c r="X27" s="28"/>
      <c r="Y27" s="28"/>
      <c r="Z27" s="49"/>
      <c r="AA27" s="50"/>
    </row>
    <row r="28" spans="1:29" ht="12" customHeight="1" x14ac:dyDescent="0.25">
      <c r="A28" s="19" t="s">
        <v>53</v>
      </c>
      <c r="B28" s="87"/>
      <c r="C28" s="88">
        <v>25747.41</v>
      </c>
      <c r="D28" s="28"/>
      <c r="E28" s="93">
        <v>29429.08</v>
      </c>
      <c r="F28" s="87"/>
      <c r="G28" s="88">
        <v>42096.29</v>
      </c>
      <c r="H28" s="28"/>
      <c r="I28" s="93">
        <v>49507.3</v>
      </c>
      <c r="J28" s="87"/>
      <c r="K28" s="88">
        <v>16930.080000000002</v>
      </c>
      <c r="L28" s="28"/>
      <c r="M28" s="93">
        <v>17524.84</v>
      </c>
      <c r="N28" s="87"/>
      <c r="O28" s="88">
        <v>17580.330000000002</v>
      </c>
      <c r="P28" s="28"/>
      <c r="Q28" s="93">
        <v>22654.29</v>
      </c>
      <c r="R28" s="87"/>
      <c r="S28" s="88">
        <v>23442.43</v>
      </c>
      <c r="T28" s="28"/>
      <c r="U28" s="93">
        <v>20416.810000000001</v>
      </c>
      <c r="V28" s="87"/>
      <c r="W28" s="88">
        <v>11992.59</v>
      </c>
      <c r="X28" s="28"/>
      <c r="Y28" s="93">
        <v>20098.419999999998</v>
      </c>
      <c r="Z28" s="42"/>
      <c r="AA28" s="27">
        <f>C28+E28+G28+I28+K28+M28+O28+Q28+S28+U28+W28+Y28</f>
        <v>297419.87000000005</v>
      </c>
      <c r="AC28" s="44"/>
    </row>
    <row r="29" spans="1:29" s="6" customFormat="1" ht="12.75" customHeight="1" x14ac:dyDescent="0.25">
      <c r="A29" s="33" t="s">
        <v>54</v>
      </c>
      <c r="B29" s="96"/>
      <c r="C29" s="105">
        <f>C26/C28</f>
        <v>0.1261924985852946</v>
      </c>
      <c r="D29" s="20"/>
      <c r="E29" s="106">
        <f>E26/E28</f>
        <v>0.14151920481374203</v>
      </c>
      <c r="F29" s="96"/>
      <c r="G29" s="105">
        <f>G26/G28</f>
        <v>7.9135714810022448E-2</v>
      </c>
      <c r="H29" s="20"/>
      <c r="I29" s="106">
        <f>I26/I28</f>
        <v>6.8471316351325959E-2</v>
      </c>
      <c r="J29" s="96"/>
      <c r="K29" s="105">
        <f>K26/K28</f>
        <v>9.7356893765416355E-2</v>
      </c>
      <c r="L29" s="20"/>
      <c r="M29" s="106">
        <f>M26/M28</f>
        <v>3.6434569445427174E-2</v>
      </c>
      <c r="N29" s="96"/>
      <c r="O29" s="105">
        <f>O26/O28</f>
        <v>0.22881936800958799</v>
      </c>
      <c r="P29" s="20"/>
      <c r="Q29" s="106">
        <f>Q26/Q28</f>
        <v>0.30946942058215021</v>
      </c>
      <c r="R29" s="96"/>
      <c r="S29" s="105">
        <f>S26/S28</f>
        <v>8.3687143355019075E-2</v>
      </c>
      <c r="T29" s="20"/>
      <c r="U29" s="106">
        <f>U26/U28</f>
        <v>0.12782995972436439</v>
      </c>
      <c r="V29" s="96"/>
      <c r="W29" s="105">
        <f>W26/W28</f>
        <v>0.14699993912907885</v>
      </c>
      <c r="X29" s="20"/>
      <c r="Y29" s="106">
        <f>Y26/Y28</f>
        <v>0.10663873080570513</v>
      </c>
      <c r="Z29" s="26"/>
      <c r="AA29" s="107">
        <f>AA26/AA28</f>
        <v>0.12081657489797168</v>
      </c>
    </row>
    <row r="30" spans="1:29" s="18" customFormat="1" ht="13.5" customHeight="1" x14ac:dyDescent="0.25">
      <c r="B30" s="57"/>
      <c r="C30" s="108"/>
      <c r="D30" s="3"/>
      <c r="E30" s="109"/>
      <c r="F30" s="57"/>
      <c r="G30" s="108"/>
      <c r="H30" s="3"/>
      <c r="I30" s="109"/>
      <c r="J30" s="57"/>
      <c r="K30" s="108"/>
      <c r="L30" s="3"/>
      <c r="M30" s="109"/>
      <c r="N30" s="57"/>
      <c r="O30" s="108"/>
      <c r="P30" s="3"/>
      <c r="Q30" s="109"/>
      <c r="R30" s="57"/>
      <c r="S30" s="108"/>
      <c r="T30" s="3"/>
      <c r="U30" s="109"/>
      <c r="V30" s="57"/>
      <c r="W30" s="108"/>
      <c r="X30" s="3"/>
      <c r="Y30" s="109"/>
      <c r="Z30" s="22"/>
      <c r="AA30" s="110"/>
    </row>
    <row r="31" spans="1:29" x14ac:dyDescent="0.25">
      <c r="A31" s="19" t="s">
        <v>51</v>
      </c>
      <c r="B31" s="55"/>
      <c r="C31" s="55"/>
      <c r="D31" s="2"/>
      <c r="E31" s="2"/>
      <c r="F31" s="55"/>
      <c r="G31" s="55"/>
      <c r="H31" s="2"/>
      <c r="I31" s="2"/>
      <c r="J31" s="55"/>
      <c r="K31" s="55"/>
      <c r="L31" s="2"/>
      <c r="M31" s="2"/>
      <c r="N31" s="55"/>
      <c r="O31" s="55"/>
      <c r="P31" s="2"/>
      <c r="Q31" s="2"/>
      <c r="R31" s="55"/>
      <c r="S31" s="55"/>
      <c r="T31" s="2"/>
      <c r="U31" s="2"/>
      <c r="V31" s="55"/>
      <c r="W31" s="55"/>
      <c r="X31" s="2"/>
      <c r="Y31" s="2"/>
      <c r="Z31" s="21"/>
      <c r="AA31" s="21"/>
    </row>
    <row r="32" spans="1:29" s="16" customFormat="1" x14ac:dyDescent="0.25">
      <c r="A32" s="33" t="s">
        <v>82</v>
      </c>
      <c r="B32" s="57">
        <v>14</v>
      </c>
      <c r="C32" s="57">
        <v>822.68</v>
      </c>
      <c r="D32" s="3">
        <v>16</v>
      </c>
      <c r="E32" s="3">
        <v>1160.33</v>
      </c>
      <c r="F32" s="57">
        <v>41</v>
      </c>
      <c r="G32" s="57">
        <v>2014.46</v>
      </c>
      <c r="H32" s="3">
        <v>87</v>
      </c>
      <c r="I32" s="3">
        <v>3398.7</v>
      </c>
      <c r="J32" s="57">
        <v>25</v>
      </c>
      <c r="K32" s="57">
        <v>1397.59</v>
      </c>
      <c r="L32" s="3">
        <v>1</v>
      </c>
      <c r="M32" s="3">
        <v>24</v>
      </c>
      <c r="N32" s="57">
        <v>10</v>
      </c>
      <c r="O32" s="58">
        <v>369.45</v>
      </c>
      <c r="P32" s="3">
        <v>14</v>
      </c>
      <c r="Q32" s="94">
        <v>598.82000000000005</v>
      </c>
      <c r="R32" s="57">
        <v>13</v>
      </c>
      <c r="S32" s="58">
        <v>213.21</v>
      </c>
      <c r="T32" s="3">
        <v>16</v>
      </c>
      <c r="U32" s="94">
        <v>796</v>
      </c>
      <c r="V32" s="57">
        <v>26</v>
      </c>
      <c r="W32" s="58">
        <v>2058.0100000000002</v>
      </c>
      <c r="X32" s="3">
        <v>15</v>
      </c>
      <c r="Y32" s="94">
        <v>1426.8</v>
      </c>
      <c r="Z32" s="22">
        <f>B32+D32+F32+H32+J32+L32+N32+P32+R32+T32+V32+X32</f>
        <v>278</v>
      </c>
      <c r="AA32" s="45">
        <f>C32+E32+G32+I32+K32+M32+O32+Q32+S32+U32+W32+Y32</f>
        <v>14280.05</v>
      </c>
    </row>
    <row r="33" spans="1:31" x14ac:dyDescent="0.25">
      <c r="A33" s="33" t="s">
        <v>83</v>
      </c>
      <c r="B33" s="57">
        <v>8</v>
      </c>
      <c r="C33" s="57">
        <v>576.22</v>
      </c>
      <c r="D33" s="3">
        <v>2</v>
      </c>
      <c r="E33" s="3">
        <v>136.91999999999999</v>
      </c>
      <c r="F33" s="57">
        <v>9</v>
      </c>
      <c r="G33" s="57">
        <v>156.76</v>
      </c>
      <c r="H33" s="3">
        <v>9</v>
      </c>
      <c r="I33" s="3">
        <v>55.05</v>
      </c>
      <c r="J33" s="57">
        <v>1</v>
      </c>
      <c r="K33" s="57">
        <v>39.049999999999997</v>
      </c>
      <c r="L33" s="3">
        <v>0</v>
      </c>
      <c r="M33" s="3">
        <v>0</v>
      </c>
      <c r="N33" s="57">
        <v>0</v>
      </c>
      <c r="O33" s="58">
        <v>0</v>
      </c>
      <c r="P33" s="3">
        <v>0</v>
      </c>
      <c r="Q33" s="94">
        <v>0</v>
      </c>
      <c r="R33" s="57">
        <v>0</v>
      </c>
      <c r="S33" s="58">
        <v>0</v>
      </c>
      <c r="T33" s="3">
        <v>3</v>
      </c>
      <c r="U33" s="94">
        <v>72.92</v>
      </c>
      <c r="V33" s="57">
        <v>0</v>
      </c>
      <c r="W33" s="58">
        <v>0</v>
      </c>
      <c r="X33" s="3">
        <v>0</v>
      </c>
      <c r="Y33" s="94">
        <v>0</v>
      </c>
      <c r="Z33" s="22">
        <f>B33+D33+F33+H33+J33+L33+N33+P33+R33+T33+V33+X33</f>
        <v>32</v>
      </c>
      <c r="AA33" s="45">
        <f>C33+E33+G33+I33+K33+M33+O33+Q33+S33+U33+W33+Y33</f>
        <v>1036.9199999999998</v>
      </c>
    </row>
    <row r="34" spans="1:31" s="14" customFormat="1" x14ac:dyDescent="0.25">
      <c r="A34" s="31" t="s">
        <v>84</v>
      </c>
      <c r="B34" s="101">
        <f t="shared" ref="B34:M34" si="5">B32+B33</f>
        <v>22</v>
      </c>
      <c r="C34" s="102">
        <f t="shared" si="5"/>
        <v>1398.9</v>
      </c>
      <c r="D34" s="103">
        <f t="shared" si="5"/>
        <v>18</v>
      </c>
      <c r="E34" s="104">
        <f t="shared" si="5"/>
        <v>1297.25</v>
      </c>
      <c r="F34" s="101">
        <f t="shared" si="5"/>
        <v>50</v>
      </c>
      <c r="G34" s="102">
        <f t="shared" si="5"/>
        <v>2171.2200000000003</v>
      </c>
      <c r="H34" s="103">
        <f t="shared" si="5"/>
        <v>96</v>
      </c>
      <c r="I34" s="104">
        <f t="shared" si="5"/>
        <v>3453.75</v>
      </c>
      <c r="J34" s="101">
        <f t="shared" si="5"/>
        <v>26</v>
      </c>
      <c r="K34" s="102">
        <f t="shared" si="5"/>
        <v>1436.6399999999999</v>
      </c>
      <c r="L34" s="103">
        <f t="shared" si="5"/>
        <v>1</v>
      </c>
      <c r="M34" s="104">
        <f t="shared" si="5"/>
        <v>24</v>
      </c>
      <c r="N34" s="101">
        <f t="shared" ref="N34:AA34" si="6">SUM(N32:N33)</f>
        <v>10</v>
      </c>
      <c r="O34" s="102">
        <f t="shared" si="6"/>
        <v>369.45</v>
      </c>
      <c r="P34" s="103">
        <f t="shared" si="6"/>
        <v>14</v>
      </c>
      <c r="Q34" s="104">
        <f t="shared" si="6"/>
        <v>598.82000000000005</v>
      </c>
      <c r="R34" s="101">
        <f t="shared" si="6"/>
        <v>13</v>
      </c>
      <c r="S34" s="102">
        <f t="shared" si="6"/>
        <v>213.21</v>
      </c>
      <c r="T34" s="103">
        <f t="shared" si="6"/>
        <v>19</v>
      </c>
      <c r="U34" s="104">
        <f t="shared" si="6"/>
        <v>868.92</v>
      </c>
      <c r="V34" s="101">
        <f t="shared" si="6"/>
        <v>26</v>
      </c>
      <c r="W34" s="102">
        <f t="shared" si="6"/>
        <v>2058.0100000000002</v>
      </c>
      <c r="X34" s="103">
        <f t="shared" si="6"/>
        <v>15</v>
      </c>
      <c r="Y34" s="104">
        <f t="shared" si="6"/>
        <v>1426.8</v>
      </c>
      <c r="Z34" s="98">
        <f t="shared" si="6"/>
        <v>310</v>
      </c>
      <c r="AA34" s="76">
        <f t="shared" si="6"/>
        <v>15316.97</v>
      </c>
    </row>
    <row r="35" spans="1:31" s="1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1" s="14" customFormat="1" ht="26.4" x14ac:dyDescent="0.25">
      <c r="A36" s="132" t="s">
        <v>85</v>
      </c>
      <c r="B36" s="26"/>
      <c r="C36" s="27">
        <f>C15+C24+C34-C8</f>
        <v>3616.9500000000007</v>
      </c>
      <c r="D36" s="26"/>
      <c r="E36" s="27">
        <f>E15+E24+E34-E8</f>
        <v>4666.3499999999995</v>
      </c>
      <c r="F36" s="26"/>
      <c r="G36" s="27">
        <f>G15+G24+G34-G8</f>
        <v>4587.3200000000006</v>
      </c>
      <c r="H36" s="26"/>
      <c r="I36" s="27">
        <f>I15+I24+I34-I8</f>
        <v>5725.78</v>
      </c>
      <c r="J36" s="26"/>
      <c r="K36" s="27">
        <f>K15+K24+K34-K8</f>
        <v>2445.1800000000003</v>
      </c>
      <c r="L36" s="26"/>
      <c r="M36" s="27">
        <f>M15+M24+M34-M8</f>
        <v>192.55</v>
      </c>
      <c r="N36" s="26"/>
      <c r="O36" s="27">
        <f>O15+O24+O34-O8</f>
        <v>3752.8900000000003</v>
      </c>
      <c r="P36" s="26"/>
      <c r="Q36" s="27">
        <f>Q15+Q24+Q34-Q8</f>
        <v>6452.0499999999993</v>
      </c>
      <c r="R36" s="26"/>
      <c r="S36" s="27">
        <f>S15+S24+S34-S8</f>
        <v>1501.46</v>
      </c>
      <c r="T36" s="26"/>
      <c r="U36" s="27">
        <f>U15+U24+U34-U8</f>
        <v>2895.54</v>
      </c>
      <c r="V36" s="26"/>
      <c r="W36" s="27">
        <f>W15+W24+W34-W8</f>
        <v>3285.1000000000004</v>
      </c>
      <c r="X36" s="26"/>
      <c r="Y36" s="27">
        <f>Y15+Y24+Y34-Y8</f>
        <v>3043.97</v>
      </c>
      <c r="Z36" s="26"/>
      <c r="AA36" s="27">
        <f>AA15+AA24+AA34-AA8</f>
        <v>42165.140000000007</v>
      </c>
      <c r="AE36" s="29"/>
    </row>
    <row r="37" spans="1:31" s="16" customFormat="1" x14ac:dyDescent="0.25">
      <c r="A37" s="75"/>
      <c r="B37" s="18"/>
      <c r="C37" s="18"/>
      <c r="D37" s="18"/>
      <c r="E37" s="18"/>
      <c r="F37" s="18"/>
      <c r="G37" s="18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31" ht="23.4" x14ac:dyDescent="0.25">
      <c r="A38" s="72" t="s">
        <v>86</v>
      </c>
    </row>
    <row r="39" spans="1:31" ht="24" x14ac:dyDescent="0.25">
      <c r="A39" s="73" t="s">
        <v>87</v>
      </c>
    </row>
  </sheetData>
  <mergeCells count="13">
    <mergeCell ref="L2:M2"/>
    <mergeCell ref="N2:O2"/>
    <mergeCell ref="P2:Q2"/>
    <mergeCell ref="B2:C2"/>
    <mergeCell ref="D2:E2"/>
    <mergeCell ref="F2:G2"/>
    <mergeCell ref="H2:I2"/>
    <mergeCell ref="J2:K2"/>
    <mergeCell ref="Z2:AA2"/>
    <mergeCell ref="R2:S2"/>
    <mergeCell ref="T2:U2"/>
    <mergeCell ref="V2:W2"/>
    <mergeCell ref="X2:Y2"/>
  </mergeCells>
  <phoneticPr fontId="4" type="noConversion"/>
  <pageMargins left="0.18" right="0.2" top="0.51" bottom="0.86" header="0.5" footer="0.5"/>
  <pageSetup scale="99" orientation="landscape" r:id="rId1"/>
  <headerFooter alignWithMargins="0">
    <oddFooter>&amp;L&amp;8&amp;Z&amp;F&amp;R&amp;8Prepared by Danielle Meier
&amp;D</oddFooter>
  </headerFooter>
  <ignoredErrors>
    <ignoredError sqref="C29:AA29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E3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1" width="49.44140625" customWidth="1"/>
    <col min="2" max="2" width="6" style="1" customWidth="1"/>
    <col min="3" max="3" width="9.5546875" style="1" customWidth="1"/>
    <col min="4" max="4" width="6" style="1" customWidth="1"/>
    <col min="5" max="5" width="10" style="1" customWidth="1"/>
    <col min="6" max="6" width="6.109375" style="1" customWidth="1"/>
    <col min="7" max="7" width="10.109375" style="1" customWidth="1"/>
    <col min="8" max="8" width="6.6640625" style="1" customWidth="1"/>
    <col min="9" max="9" width="9.33203125" style="1" customWidth="1"/>
    <col min="10" max="10" width="6.33203125" style="1" customWidth="1"/>
    <col min="11" max="11" width="9.33203125" style="1" customWidth="1"/>
    <col min="12" max="12" width="6.44140625" style="1" customWidth="1"/>
    <col min="13" max="13" width="8.109375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8.109375" style="1" customWidth="1"/>
    <col min="18" max="18" width="6.33203125" style="1" customWidth="1"/>
    <col min="19" max="19" width="9.6640625" style="1" customWidth="1"/>
    <col min="20" max="20" width="6.33203125" style="1" customWidth="1"/>
    <col min="21" max="21" width="8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88671875" style="2" customWidth="1"/>
    <col min="27" max="27" width="11.6640625" style="2" customWidth="1"/>
    <col min="28" max="194" width="8.88671875" customWidth="1"/>
  </cols>
  <sheetData>
    <row r="1" spans="1:29" x14ac:dyDescent="0.25">
      <c r="A1" s="6" t="s">
        <v>66</v>
      </c>
    </row>
    <row r="2" spans="1:29" s="16" customFormat="1" x14ac:dyDescent="0.25">
      <c r="A2" t="s">
        <v>20</v>
      </c>
      <c r="B2" s="144" t="s">
        <v>0</v>
      </c>
      <c r="C2" s="144"/>
      <c r="D2" s="143" t="s">
        <v>1</v>
      </c>
      <c r="E2" s="143"/>
      <c r="F2" s="144" t="s">
        <v>2</v>
      </c>
      <c r="G2" s="144"/>
      <c r="H2" s="143" t="s">
        <v>3</v>
      </c>
      <c r="I2" s="143"/>
      <c r="J2" s="144" t="s">
        <v>4</v>
      </c>
      <c r="K2" s="144"/>
      <c r="L2" s="143" t="s">
        <v>5</v>
      </c>
      <c r="M2" s="143"/>
      <c r="N2" s="144" t="s">
        <v>6</v>
      </c>
      <c r="O2" s="144"/>
      <c r="P2" s="143" t="s">
        <v>7</v>
      </c>
      <c r="Q2" s="143"/>
      <c r="R2" s="144" t="s">
        <v>8</v>
      </c>
      <c r="S2" s="144"/>
      <c r="T2" s="143" t="s">
        <v>9</v>
      </c>
      <c r="U2" s="143"/>
      <c r="V2" s="144" t="s">
        <v>10</v>
      </c>
      <c r="W2" s="144"/>
      <c r="X2" s="143" t="s">
        <v>11</v>
      </c>
      <c r="Y2" s="143"/>
      <c r="Z2" s="145" t="s">
        <v>12</v>
      </c>
      <c r="AA2" s="145"/>
    </row>
    <row r="3" spans="1:29" s="16" customFormat="1" x14ac:dyDescent="0.25">
      <c r="B3" s="85" t="s">
        <v>13</v>
      </c>
      <c r="C3" s="85" t="s">
        <v>14</v>
      </c>
      <c r="D3" s="91" t="s">
        <v>13</v>
      </c>
      <c r="E3" s="91" t="s">
        <v>14</v>
      </c>
      <c r="F3" s="85" t="s">
        <v>13</v>
      </c>
      <c r="G3" s="85" t="s">
        <v>14</v>
      </c>
      <c r="H3" s="91" t="s">
        <v>13</v>
      </c>
      <c r="I3" s="91" t="s">
        <v>14</v>
      </c>
      <c r="J3" s="85" t="s">
        <v>13</v>
      </c>
      <c r="K3" s="85" t="s">
        <v>14</v>
      </c>
      <c r="L3" s="91" t="s">
        <v>13</v>
      </c>
      <c r="M3" s="91" t="s">
        <v>14</v>
      </c>
      <c r="N3" s="85" t="s">
        <v>13</v>
      </c>
      <c r="O3" s="85" t="s">
        <v>14</v>
      </c>
      <c r="P3" s="91" t="s">
        <v>13</v>
      </c>
      <c r="Q3" s="91" t="s">
        <v>14</v>
      </c>
      <c r="R3" s="85" t="s">
        <v>13</v>
      </c>
      <c r="S3" s="85" t="s">
        <v>14</v>
      </c>
      <c r="T3" s="91" t="s">
        <v>13</v>
      </c>
      <c r="U3" s="91" t="s">
        <v>14</v>
      </c>
      <c r="V3" s="85" t="s">
        <v>13</v>
      </c>
      <c r="W3" s="85" t="s">
        <v>14</v>
      </c>
      <c r="X3" s="91" t="s">
        <v>13</v>
      </c>
      <c r="Y3" s="91" t="s">
        <v>14</v>
      </c>
      <c r="Z3" s="67" t="s">
        <v>13</v>
      </c>
      <c r="AA3" s="67" t="s">
        <v>14</v>
      </c>
    </row>
    <row r="4" spans="1:29" x14ac:dyDescent="0.25">
      <c r="A4" s="12" t="s">
        <v>89</v>
      </c>
      <c r="B4" s="55"/>
      <c r="C4" s="55"/>
      <c r="D4" s="2"/>
      <c r="E4" s="2"/>
      <c r="F4" s="55"/>
      <c r="G4" s="55"/>
      <c r="H4" s="2"/>
      <c r="I4" s="2"/>
      <c r="J4" s="55"/>
      <c r="K4" s="55"/>
      <c r="L4" s="2"/>
      <c r="M4" s="2"/>
      <c r="N4" s="55"/>
      <c r="O4" s="55"/>
      <c r="P4" s="2"/>
      <c r="Q4" s="2"/>
      <c r="R4" s="55"/>
      <c r="S4" s="55"/>
      <c r="T4" s="2"/>
      <c r="U4" s="2"/>
      <c r="V4" s="55"/>
      <c r="W4" s="55"/>
      <c r="X4" s="2"/>
      <c r="Y4" s="2"/>
      <c r="Z4" s="21"/>
      <c r="AA4" s="21"/>
    </row>
    <row r="5" spans="1:29" x14ac:dyDescent="0.25">
      <c r="A5" s="18" t="s">
        <v>92</v>
      </c>
      <c r="B5" s="56">
        <v>70</v>
      </c>
      <c r="C5" s="55"/>
      <c r="D5" s="4">
        <v>85</v>
      </c>
      <c r="E5" s="2"/>
      <c r="F5" s="56">
        <v>86</v>
      </c>
      <c r="G5" s="55"/>
      <c r="H5" s="4">
        <v>128</v>
      </c>
      <c r="I5" s="2"/>
      <c r="J5" s="56">
        <v>48</v>
      </c>
      <c r="K5" s="55"/>
      <c r="L5" s="4">
        <v>50</v>
      </c>
      <c r="M5" s="2"/>
      <c r="N5" s="56">
        <v>60</v>
      </c>
      <c r="O5" s="55"/>
      <c r="P5" s="4">
        <v>36</v>
      </c>
      <c r="Q5" s="2"/>
      <c r="R5" s="56">
        <v>41</v>
      </c>
      <c r="S5" s="55"/>
      <c r="T5" s="4">
        <v>36</v>
      </c>
      <c r="U5" s="2"/>
      <c r="V5" s="86">
        <v>38</v>
      </c>
      <c r="W5" s="55"/>
      <c r="X5" s="4">
        <v>19</v>
      </c>
      <c r="Y5" s="2"/>
      <c r="Z5" s="23">
        <f>B5+D5+F5+H5+J5+L5+N5+P5+R5+T5+V5+X5</f>
        <v>697</v>
      </c>
      <c r="AA5" s="21"/>
    </row>
    <row r="6" spans="1:29" x14ac:dyDescent="0.25">
      <c r="A6" s="69" t="s">
        <v>67</v>
      </c>
      <c r="B6" s="55"/>
      <c r="C6" s="55">
        <v>734.02</v>
      </c>
      <c r="D6" s="2"/>
      <c r="E6" s="2">
        <v>457.08</v>
      </c>
      <c r="F6" s="55"/>
      <c r="G6" s="55">
        <v>508.28</v>
      </c>
      <c r="H6" s="2"/>
      <c r="I6" s="2">
        <v>977.56</v>
      </c>
      <c r="J6" s="55"/>
      <c r="K6" s="55">
        <v>297.72000000000003</v>
      </c>
      <c r="L6" s="2"/>
      <c r="M6" s="2">
        <v>224.46</v>
      </c>
      <c r="N6" s="55"/>
      <c r="O6" s="55">
        <v>368.92</v>
      </c>
      <c r="P6" s="2"/>
      <c r="Q6" s="2">
        <v>297.44</v>
      </c>
      <c r="R6" s="55"/>
      <c r="S6" s="55">
        <v>312.44</v>
      </c>
      <c r="T6" s="2"/>
      <c r="U6" s="2">
        <v>267.2</v>
      </c>
      <c r="V6" s="55"/>
      <c r="W6" s="55">
        <v>282.66000000000003</v>
      </c>
      <c r="X6" s="2"/>
      <c r="Y6" s="2">
        <v>90.94</v>
      </c>
      <c r="Z6" s="21"/>
      <c r="AA6" s="22">
        <f>C6+E6+G6+I6+K6+M6+O6+Q6+S6+U6+W6+Y6</f>
        <v>4818.7199999999993</v>
      </c>
      <c r="AC6" s="68"/>
    </row>
    <row r="7" spans="1:29" x14ac:dyDescent="0.25">
      <c r="A7" s="33" t="s">
        <v>68</v>
      </c>
      <c r="B7" s="55"/>
      <c r="C7" s="86">
        <v>70</v>
      </c>
      <c r="D7" s="2"/>
      <c r="E7" s="92">
        <v>85</v>
      </c>
      <c r="F7" s="55"/>
      <c r="G7" s="86">
        <v>86</v>
      </c>
      <c r="H7" s="2"/>
      <c r="I7" s="92">
        <v>128</v>
      </c>
      <c r="J7" s="55"/>
      <c r="K7" s="86">
        <v>48</v>
      </c>
      <c r="L7" s="2"/>
      <c r="M7" s="92">
        <v>50</v>
      </c>
      <c r="N7" s="55"/>
      <c r="O7" s="86">
        <v>60</v>
      </c>
      <c r="P7" s="2"/>
      <c r="Q7" s="92">
        <v>36</v>
      </c>
      <c r="R7" s="55"/>
      <c r="S7" s="86">
        <v>41</v>
      </c>
      <c r="T7" s="2"/>
      <c r="U7" s="92">
        <v>36</v>
      </c>
      <c r="V7" s="55"/>
      <c r="W7" s="86">
        <v>38</v>
      </c>
      <c r="X7" s="2"/>
      <c r="Y7" s="92">
        <v>19</v>
      </c>
      <c r="Z7" s="21"/>
      <c r="AA7" s="23">
        <f>C7+E7+G7+I7+K7+M7+O7+Q7+S7+U7+W7+Y7</f>
        <v>697</v>
      </c>
    </row>
    <row r="8" spans="1:29" x14ac:dyDescent="0.25">
      <c r="A8" s="19" t="s">
        <v>30</v>
      </c>
      <c r="B8" s="57"/>
      <c r="C8" s="97">
        <f>SUM(C6:C7)</f>
        <v>804.02</v>
      </c>
      <c r="D8" s="3"/>
      <c r="E8" s="32">
        <f>SUM(E6:E7)</f>
        <v>542.07999999999993</v>
      </c>
      <c r="F8" s="57"/>
      <c r="G8" s="97">
        <f>SUM(G6:G7)</f>
        <v>594.28</v>
      </c>
      <c r="H8" s="3"/>
      <c r="I8" s="32">
        <f>SUM(I6:I7)</f>
        <v>1105.56</v>
      </c>
      <c r="J8" s="57"/>
      <c r="K8" s="97">
        <f>SUM(K6:K7)</f>
        <v>345.72</v>
      </c>
      <c r="L8" s="3"/>
      <c r="M8" s="32">
        <f>SUM(M6:M7)</f>
        <v>274.46000000000004</v>
      </c>
      <c r="N8" s="57"/>
      <c r="O8" s="97">
        <f>SUM(O6:O7)</f>
        <v>428.92</v>
      </c>
      <c r="P8" s="3"/>
      <c r="Q8" s="32">
        <f>SUM(Q6:Q7)</f>
        <v>333.44</v>
      </c>
      <c r="R8" s="57"/>
      <c r="S8" s="97">
        <f>SUM(S6:S7)</f>
        <v>353.44</v>
      </c>
      <c r="T8" s="3"/>
      <c r="U8" s="32">
        <f>SUM(U6:U7)</f>
        <v>303.2</v>
      </c>
      <c r="V8" s="57"/>
      <c r="W8" s="97">
        <f>SUM(W6:W7)</f>
        <v>320.66000000000003</v>
      </c>
      <c r="X8" s="3"/>
      <c r="Y8" s="32">
        <f>SUM(Y6:Y7)</f>
        <v>109.94</v>
      </c>
      <c r="Z8" s="22"/>
      <c r="AA8" s="27">
        <f>SUM(AA6:AA7)</f>
        <v>5515.7199999999993</v>
      </c>
    </row>
    <row r="9" spans="1:29" s="16" customFormat="1" x14ac:dyDescent="0.25">
      <c r="B9" s="57"/>
      <c r="C9" s="57"/>
      <c r="D9" s="3"/>
      <c r="E9" s="3"/>
      <c r="F9" s="57"/>
      <c r="G9" s="57"/>
      <c r="H9" s="3"/>
      <c r="I9" s="3"/>
      <c r="J9" s="57"/>
      <c r="K9" s="57"/>
      <c r="L9" s="3"/>
      <c r="M9" s="3"/>
      <c r="N9" s="57"/>
      <c r="O9" s="57"/>
      <c r="P9" s="3"/>
      <c r="Q9" s="3"/>
      <c r="R9" s="57"/>
      <c r="S9" s="57"/>
      <c r="T9" s="3"/>
      <c r="U9" s="3"/>
      <c r="V9" s="57"/>
      <c r="W9" s="57"/>
      <c r="X9" s="3"/>
      <c r="Y9" s="3"/>
      <c r="Z9" s="22"/>
      <c r="AA9" s="22"/>
    </row>
    <row r="10" spans="1:29" x14ac:dyDescent="0.25">
      <c r="A10" s="19" t="s">
        <v>52</v>
      </c>
      <c r="B10" s="55"/>
      <c r="C10" s="55"/>
      <c r="D10" s="2"/>
      <c r="E10" s="2"/>
      <c r="F10" s="55"/>
      <c r="G10" s="55"/>
      <c r="H10" s="2"/>
      <c r="I10" s="2"/>
      <c r="J10" s="55"/>
      <c r="K10" s="55"/>
      <c r="L10" s="2"/>
      <c r="M10" s="2"/>
      <c r="N10" s="55"/>
      <c r="O10" s="55"/>
      <c r="P10" s="2"/>
      <c r="Q10" s="2"/>
      <c r="R10" s="55"/>
      <c r="S10" s="55"/>
      <c r="T10" s="2"/>
      <c r="U10" s="2"/>
      <c r="V10" s="55"/>
      <c r="W10" s="55"/>
      <c r="X10" s="2"/>
      <c r="Y10" s="2"/>
      <c r="Z10" s="21"/>
      <c r="AA10" s="21"/>
    </row>
    <row r="11" spans="1:29" x14ac:dyDescent="0.25">
      <c r="A11" s="17" t="s">
        <v>69</v>
      </c>
      <c r="B11" s="55">
        <v>37</v>
      </c>
      <c r="C11" s="55">
        <v>824</v>
      </c>
      <c r="D11" s="2">
        <v>41</v>
      </c>
      <c r="E11" s="2">
        <v>792.87</v>
      </c>
      <c r="F11" s="55">
        <v>35</v>
      </c>
      <c r="G11" s="55">
        <v>712.58</v>
      </c>
      <c r="H11" s="2">
        <v>49</v>
      </c>
      <c r="I11" s="2">
        <v>909.3</v>
      </c>
      <c r="J11" s="55">
        <v>22</v>
      </c>
      <c r="K11" s="55">
        <v>502.27</v>
      </c>
      <c r="L11" s="2">
        <v>29</v>
      </c>
      <c r="M11" s="2">
        <v>506.67</v>
      </c>
      <c r="N11" s="55">
        <v>34</v>
      </c>
      <c r="O11" s="55">
        <v>625.83000000000004</v>
      </c>
      <c r="P11" s="2">
        <v>12</v>
      </c>
      <c r="Q11" s="2">
        <v>323.49</v>
      </c>
      <c r="R11" s="55">
        <v>24</v>
      </c>
      <c r="S11" s="55">
        <v>459.97</v>
      </c>
      <c r="T11" s="2">
        <v>14</v>
      </c>
      <c r="U11" s="2">
        <v>318.52</v>
      </c>
      <c r="V11" s="55">
        <v>18</v>
      </c>
      <c r="W11" s="55">
        <v>468.91</v>
      </c>
      <c r="X11" s="2">
        <v>14</v>
      </c>
      <c r="Y11" s="2">
        <v>331.29</v>
      </c>
      <c r="Z11" s="22">
        <f t="shared" ref="Z11:AA14" si="0">B11+D11+F11+H11+J11+L11+N11+P11+R11+T11+V11+X11</f>
        <v>329</v>
      </c>
      <c r="AA11" s="22">
        <f t="shared" si="0"/>
        <v>6775.7</v>
      </c>
    </row>
    <row r="12" spans="1:29" x14ac:dyDescent="0.25">
      <c r="A12" s="17" t="s">
        <v>70</v>
      </c>
      <c r="B12" s="55">
        <v>2</v>
      </c>
      <c r="C12" s="55">
        <v>61.96</v>
      </c>
      <c r="D12" s="2">
        <v>2</v>
      </c>
      <c r="E12" s="2">
        <v>19.27</v>
      </c>
      <c r="F12" s="55"/>
      <c r="G12" s="55"/>
      <c r="H12" s="2"/>
      <c r="I12" s="2"/>
      <c r="J12" s="55">
        <v>1</v>
      </c>
      <c r="K12" s="55">
        <v>141.66</v>
      </c>
      <c r="L12" s="2"/>
      <c r="M12" s="2"/>
      <c r="N12" s="55"/>
      <c r="O12" s="55"/>
      <c r="P12" s="2">
        <v>1</v>
      </c>
      <c r="Q12" s="2">
        <v>14.86</v>
      </c>
      <c r="R12" s="55"/>
      <c r="S12" s="55"/>
      <c r="T12" s="2"/>
      <c r="U12" s="2"/>
      <c r="V12" s="55">
        <v>2</v>
      </c>
      <c r="W12" s="55">
        <v>46.6</v>
      </c>
      <c r="X12" s="2"/>
      <c r="Y12" s="2"/>
      <c r="Z12" s="22">
        <f t="shared" si="0"/>
        <v>8</v>
      </c>
      <c r="AA12" s="22">
        <f t="shared" si="0"/>
        <v>284.35000000000002</v>
      </c>
    </row>
    <row r="13" spans="1:29" x14ac:dyDescent="0.25">
      <c r="A13" s="33" t="s">
        <v>71</v>
      </c>
      <c r="B13" s="55">
        <v>6</v>
      </c>
      <c r="C13" s="55">
        <v>288</v>
      </c>
      <c r="D13" s="2">
        <v>3</v>
      </c>
      <c r="E13" s="2">
        <v>118</v>
      </c>
      <c r="F13" s="55">
        <v>4</v>
      </c>
      <c r="G13" s="55">
        <v>768</v>
      </c>
      <c r="H13" s="2">
        <v>17</v>
      </c>
      <c r="I13" s="2">
        <v>225</v>
      </c>
      <c r="J13" s="55">
        <v>-2</v>
      </c>
      <c r="K13" s="55">
        <v>-9</v>
      </c>
      <c r="L13" s="2"/>
      <c r="M13" s="2"/>
      <c r="N13" s="55">
        <v>3</v>
      </c>
      <c r="O13" s="55">
        <v>286</v>
      </c>
      <c r="P13" s="2">
        <v>2</v>
      </c>
      <c r="Q13" s="2">
        <v>160</v>
      </c>
      <c r="R13" s="55"/>
      <c r="S13" s="55"/>
      <c r="T13" s="2">
        <v>2</v>
      </c>
      <c r="U13" s="2">
        <v>274</v>
      </c>
      <c r="V13" s="55"/>
      <c r="W13" s="55"/>
      <c r="X13" s="2"/>
      <c r="Y13" s="2"/>
      <c r="Z13" s="22">
        <f>B13+D13+F13+H13+J13+L13+N13+P13+R13+T13+V13+X13</f>
        <v>35</v>
      </c>
      <c r="AA13" s="22">
        <f t="shared" si="0"/>
        <v>2110</v>
      </c>
    </row>
    <row r="14" spans="1:29" s="16" customFormat="1" x14ac:dyDescent="0.25">
      <c r="A14" s="33" t="s">
        <v>72</v>
      </c>
      <c r="B14" s="56"/>
      <c r="C14" s="56"/>
      <c r="D14" s="4">
        <v>1</v>
      </c>
      <c r="E14" s="4">
        <v>110</v>
      </c>
      <c r="F14" s="56">
        <v>1</v>
      </c>
      <c r="G14" s="56">
        <v>4</v>
      </c>
      <c r="H14" s="4"/>
      <c r="I14" s="4"/>
      <c r="J14" s="56"/>
      <c r="K14" s="56"/>
      <c r="L14" s="4"/>
      <c r="M14" s="4"/>
      <c r="N14" s="56"/>
      <c r="O14" s="56"/>
      <c r="P14" s="4"/>
      <c r="Q14" s="4"/>
      <c r="R14" s="56"/>
      <c r="S14" s="56"/>
      <c r="T14" s="4"/>
      <c r="U14" s="4"/>
      <c r="V14" s="56"/>
      <c r="W14" s="56"/>
      <c r="X14" s="4"/>
      <c r="Y14" s="4"/>
      <c r="Z14" s="22">
        <f t="shared" si="0"/>
        <v>2</v>
      </c>
      <c r="AA14" s="22">
        <f t="shared" si="0"/>
        <v>114</v>
      </c>
    </row>
    <row r="15" spans="1:29" x14ac:dyDescent="0.25">
      <c r="A15" s="70" t="s">
        <v>73</v>
      </c>
      <c r="B15" s="96">
        <f t="shared" ref="B15:AA15" si="1">SUM(B11:B14)</f>
        <v>45</v>
      </c>
      <c r="C15" s="97">
        <f t="shared" si="1"/>
        <v>1173.96</v>
      </c>
      <c r="D15" s="20">
        <f t="shared" si="1"/>
        <v>47</v>
      </c>
      <c r="E15" s="32">
        <f t="shared" si="1"/>
        <v>1040.1399999999999</v>
      </c>
      <c r="F15" s="96">
        <f t="shared" si="1"/>
        <v>40</v>
      </c>
      <c r="G15" s="97">
        <f t="shared" si="1"/>
        <v>1484.58</v>
      </c>
      <c r="H15" s="20">
        <f t="shared" si="1"/>
        <v>66</v>
      </c>
      <c r="I15" s="32">
        <f t="shared" si="1"/>
        <v>1134.3</v>
      </c>
      <c r="J15" s="96">
        <f t="shared" si="1"/>
        <v>21</v>
      </c>
      <c r="K15" s="97">
        <f t="shared" si="1"/>
        <v>634.92999999999995</v>
      </c>
      <c r="L15" s="20">
        <f t="shared" si="1"/>
        <v>29</v>
      </c>
      <c r="M15" s="32">
        <f t="shared" si="1"/>
        <v>506.67</v>
      </c>
      <c r="N15" s="96">
        <f t="shared" si="1"/>
        <v>37</v>
      </c>
      <c r="O15" s="97">
        <f t="shared" si="1"/>
        <v>911.83</v>
      </c>
      <c r="P15" s="20">
        <f t="shared" si="1"/>
        <v>15</v>
      </c>
      <c r="Q15" s="32">
        <f t="shared" si="1"/>
        <v>498.35</v>
      </c>
      <c r="R15" s="96">
        <f t="shared" si="1"/>
        <v>24</v>
      </c>
      <c r="S15" s="97">
        <f t="shared" si="1"/>
        <v>459.97</v>
      </c>
      <c r="T15" s="20">
        <f t="shared" si="1"/>
        <v>16</v>
      </c>
      <c r="U15" s="32">
        <f t="shared" si="1"/>
        <v>592.52</v>
      </c>
      <c r="V15" s="96">
        <f t="shared" si="1"/>
        <v>20</v>
      </c>
      <c r="W15" s="97">
        <f t="shared" si="1"/>
        <v>515.51</v>
      </c>
      <c r="X15" s="20">
        <f t="shared" si="1"/>
        <v>14</v>
      </c>
      <c r="Y15" s="32">
        <f t="shared" si="1"/>
        <v>331.29</v>
      </c>
      <c r="Z15" s="98">
        <f t="shared" si="1"/>
        <v>374</v>
      </c>
      <c r="AA15" s="76">
        <f t="shared" si="1"/>
        <v>9284.0499999999993</v>
      </c>
    </row>
    <row r="16" spans="1:29" s="16" customFormat="1" x14ac:dyDescent="0.25">
      <c r="B16" s="57"/>
      <c r="C16" s="57"/>
      <c r="D16" s="3"/>
      <c r="E16" s="3"/>
      <c r="F16" s="57"/>
      <c r="G16" s="57"/>
      <c r="H16" s="3"/>
      <c r="I16" s="3"/>
      <c r="J16" s="57"/>
      <c r="K16" s="57"/>
      <c r="L16" s="3"/>
      <c r="M16" s="3"/>
      <c r="N16" s="57"/>
      <c r="O16" s="57"/>
      <c r="P16" s="3"/>
      <c r="Q16" s="3"/>
      <c r="R16" s="57"/>
      <c r="S16" s="57"/>
      <c r="T16" s="3"/>
      <c r="U16" s="3"/>
      <c r="V16" s="57"/>
      <c r="W16" s="57"/>
      <c r="X16" s="3"/>
      <c r="Y16" s="3"/>
      <c r="Z16" s="22"/>
      <c r="AA16" s="22"/>
    </row>
    <row r="17" spans="1:29" x14ac:dyDescent="0.25">
      <c r="A17" s="19" t="s">
        <v>74</v>
      </c>
      <c r="B17" s="55"/>
      <c r="C17" s="55"/>
      <c r="D17" s="2"/>
      <c r="E17" s="2"/>
      <c r="F17" s="55"/>
      <c r="G17" s="55"/>
      <c r="H17" s="2"/>
      <c r="I17" s="2"/>
      <c r="J17" s="55"/>
      <c r="K17" s="55"/>
      <c r="L17" s="2"/>
      <c r="M17" s="2"/>
      <c r="N17" s="55"/>
      <c r="O17" s="55"/>
      <c r="P17" s="2"/>
      <c r="Q17" s="2"/>
      <c r="R17" s="55"/>
      <c r="S17" s="55"/>
      <c r="T17" s="2"/>
      <c r="U17" s="2"/>
      <c r="V17" s="55"/>
      <c r="W17" s="55"/>
      <c r="X17" s="2"/>
      <c r="Y17" s="2"/>
      <c r="Z17" s="21"/>
      <c r="AA17" s="21"/>
    </row>
    <row r="18" spans="1:29" x14ac:dyDescent="0.25">
      <c r="A18" s="33" t="s">
        <v>75</v>
      </c>
      <c r="B18" s="57"/>
      <c r="C18" s="57"/>
      <c r="D18" s="3"/>
      <c r="E18" s="3"/>
      <c r="F18" s="57"/>
      <c r="G18" s="57"/>
      <c r="H18" s="3">
        <v>25</v>
      </c>
      <c r="I18" s="3">
        <v>251.51</v>
      </c>
      <c r="J18" s="57"/>
      <c r="K18" s="57"/>
      <c r="L18" s="3"/>
      <c r="M18" s="3"/>
      <c r="N18" s="57"/>
      <c r="O18" s="57"/>
      <c r="P18" s="3"/>
      <c r="Q18" s="3"/>
      <c r="R18" s="57"/>
      <c r="S18" s="57"/>
      <c r="T18" s="3"/>
      <c r="U18" s="3"/>
      <c r="V18" s="57"/>
      <c r="W18" s="57"/>
      <c r="X18" s="3"/>
      <c r="Y18" s="3"/>
      <c r="Z18" s="22">
        <f t="shared" ref="Z18:AA23" si="2">B18+D18+F18+H18+J18+L18+N18+P18+R18+T18+V18+X18</f>
        <v>25</v>
      </c>
      <c r="AA18" s="22">
        <f t="shared" si="2"/>
        <v>251.51</v>
      </c>
    </row>
    <row r="19" spans="1:29" x14ac:dyDescent="0.25">
      <c r="A19" s="33" t="s">
        <v>76</v>
      </c>
      <c r="B19" s="55"/>
      <c r="C19" s="55"/>
      <c r="D19" s="2"/>
      <c r="E19" s="2"/>
      <c r="F19" s="55"/>
      <c r="G19" s="55"/>
      <c r="H19" s="2"/>
      <c r="I19" s="2"/>
      <c r="J19" s="55"/>
      <c r="K19" s="55"/>
      <c r="L19" s="2"/>
      <c r="M19" s="2"/>
      <c r="N19" s="55"/>
      <c r="O19" s="55"/>
      <c r="P19" s="2">
        <v>1</v>
      </c>
      <c r="Q19" s="2">
        <v>521.54999999999995</v>
      </c>
      <c r="R19" s="55">
        <v>1</v>
      </c>
      <c r="S19" s="55">
        <v>118.9</v>
      </c>
      <c r="T19" s="2"/>
      <c r="U19" s="2"/>
      <c r="V19" s="55"/>
      <c r="W19" s="55"/>
      <c r="X19" s="2"/>
      <c r="Y19" s="2"/>
      <c r="Z19" s="22">
        <f t="shared" si="2"/>
        <v>2</v>
      </c>
      <c r="AA19" s="22">
        <f t="shared" si="2"/>
        <v>640.44999999999993</v>
      </c>
    </row>
    <row r="20" spans="1:29" x14ac:dyDescent="0.25">
      <c r="A20" s="33" t="s">
        <v>77</v>
      </c>
      <c r="B20" s="55"/>
      <c r="C20" s="55"/>
      <c r="D20" s="2"/>
      <c r="E20" s="2"/>
      <c r="F20" s="55"/>
      <c r="G20" s="55"/>
      <c r="H20" s="2"/>
      <c r="I20" s="2"/>
      <c r="J20" s="55"/>
      <c r="K20" s="55"/>
      <c r="L20" s="2"/>
      <c r="M20" s="2"/>
      <c r="N20" s="55"/>
      <c r="O20" s="55"/>
      <c r="P20" s="2"/>
      <c r="Q20" s="2"/>
      <c r="R20" s="55"/>
      <c r="S20" s="55"/>
      <c r="T20" s="2"/>
      <c r="U20" s="2"/>
      <c r="V20" s="55"/>
      <c r="W20" s="55"/>
      <c r="X20" s="2"/>
      <c r="Y20" s="2"/>
      <c r="Z20" s="22">
        <f t="shared" si="2"/>
        <v>0</v>
      </c>
      <c r="AA20" s="22">
        <f t="shared" si="2"/>
        <v>0</v>
      </c>
    </row>
    <row r="21" spans="1:29" x14ac:dyDescent="0.25">
      <c r="A21" s="33" t="s">
        <v>78</v>
      </c>
      <c r="B21" s="57">
        <v>4</v>
      </c>
      <c r="C21" s="57">
        <v>1372.9</v>
      </c>
      <c r="D21" s="3"/>
      <c r="E21" s="78"/>
      <c r="F21" s="57">
        <v>3</v>
      </c>
      <c r="G21" s="57">
        <v>1065.3499999999999</v>
      </c>
      <c r="H21" s="3">
        <v>1</v>
      </c>
      <c r="I21" s="3">
        <v>100.94</v>
      </c>
      <c r="J21" s="57">
        <v>2</v>
      </c>
      <c r="K21" s="57">
        <v>377.56</v>
      </c>
      <c r="L21" s="3">
        <v>2</v>
      </c>
      <c r="M21" s="3">
        <v>604.65</v>
      </c>
      <c r="N21" s="57">
        <v>3</v>
      </c>
      <c r="O21" s="57">
        <v>1151</v>
      </c>
      <c r="P21" s="3">
        <v>7</v>
      </c>
      <c r="Q21" s="3">
        <v>2647</v>
      </c>
      <c r="R21" s="57">
        <v>4</v>
      </c>
      <c r="S21" s="57">
        <v>1097.6500000000001</v>
      </c>
      <c r="T21" s="3">
        <v>5</v>
      </c>
      <c r="U21" s="3">
        <v>1891</v>
      </c>
      <c r="V21" s="57">
        <v>2</v>
      </c>
      <c r="W21" s="57">
        <v>527.85</v>
      </c>
      <c r="X21" s="3">
        <v>1</v>
      </c>
      <c r="Y21" s="3">
        <v>152.76</v>
      </c>
      <c r="Z21" s="22">
        <f t="shared" si="2"/>
        <v>34</v>
      </c>
      <c r="AA21" s="22">
        <f t="shared" si="2"/>
        <v>10988.66</v>
      </c>
    </row>
    <row r="22" spans="1:29" x14ac:dyDescent="0.25">
      <c r="A22" s="33" t="s">
        <v>79</v>
      </c>
      <c r="B22" s="57">
        <v>1</v>
      </c>
      <c r="C22" s="57">
        <v>475.9</v>
      </c>
      <c r="D22" s="3">
        <v>1</v>
      </c>
      <c r="E22" s="3">
        <v>367.66</v>
      </c>
      <c r="F22" s="57"/>
      <c r="G22" s="57"/>
      <c r="H22" s="3"/>
      <c r="I22" s="3"/>
      <c r="J22" s="57"/>
      <c r="K22" s="57"/>
      <c r="L22" s="3"/>
      <c r="M22" s="3"/>
      <c r="N22" s="57">
        <v>3</v>
      </c>
      <c r="O22" s="57">
        <v>1407.3</v>
      </c>
      <c r="P22" s="3">
        <v>1</v>
      </c>
      <c r="Q22" s="3">
        <v>719.79</v>
      </c>
      <c r="R22" s="57">
        <v>2</v>
      </c>
      <c r="S22" s="57">
        <v>1203.1600000000001</v>
      </c>
      <c r="T22" s="3">
        <v>2</v>
      </c>
      <c r="U22" s="3">
        <v>740.42</v>
      </c>
      <c r="V22" s="57">
        <v>3</v>
      </c>
      <c r="W22" s="57">
        <v>408.9</v>
      </c>
      <c r="X22" s="3">
        <v>1</v>
      </c>
      <c r="Y22" s="3">
        <v>1129.81</v>
      </c>
      <c r="Z22" s="22">
        <f t="shared" si="2"/>
        <v>14</v>
      </c>
      <c r="AA22" s="22">
        <f t="shared" si="2"/>
        <v>6452.9399999999987</v>
      </c>
    </row>
    <row r="23" spans="1:29" x14ac:dyDescent="0.25">
      <c r="A23" s="33" t="s">
        <v>61</v>
      </c>
      <c r="B23" s="56"/>
      <c r="C23" s="56"/>
      <c r="D23" s="4"/>
      <c r="E23" s="4"/>
      <c r="F23" s="56"/>
      <c r="G23" s="56"/>
      <c r="H23" s="4"/>
      <c r="I23" s="4"/>
      <c r="J23" s="55"/>
      <c r="K23" s="55"/>
      <c r="L23" s="2"/>
      <c r="M23" s="2"/>
      <c r="N23" s="55"/>
      <c r="O23" s="55"/>
      <c r="P23" s="2"/>
      <c r="Q23" s="2"/>
      <c r="R23" s="55"/>
      <c r="S23" s="55"/>
      <c r="T23" s="2"/>
      <c r="U23" s="2"/>
      <c r="V23" s="55"/>
      <c r="W23" s="55"/>
      <c r="X23" s="2"/>
      <c r="Y23" s="2"/>
      <c r="Z23" s="22">
        <f t="shared" si="2"/>
        <v>0</v>
      </c>
      <c r="AA23" s="22">
        <f t="shared" si="2"/>
        <v>0</v>
      </c>
    </row>
    <row r="24" spans="1:29" x14ac:dyDescent="0.25">
      <c r="A24" s="19" t="s">
        <v>80</v>
      </c>
      <c r="B24" s="96">
        <f t="shared" ref="B24:AA24" si="3">SUM(B18:B23)</f>
        <v>5</v>
      </c>
      <c r="C24" s="97">
        <f t="shared" si="3"/>
        <v>1848.8000000000002</v>
      </c>
      <c r="D24" s="20">
        <f t="shared" si="3"/>
        <v>1</v>
      </c>
      <c r="E24" s="32">
        <f t="shared" si="3"/>
        <v>367.66</v>
      </c>
      <c r="F24" s="96">
        <f t="shared" si="3"/>
        <v>3</v>
      </c>
      <c r="G24" s="97">
        <f t="shared" si="3"/>
        <v>1065.3499999999999</v>
      </c>
      <c r="H24" s="20">
        <f t="shared" si="3"/>
        <v>26</v>
      </c>
      <c r="I24" s="32">
        <f t="shared" si="3"/>
        <v>352.45</v>
      </c>
      <c r="J24" s="101">
        <f t="shared" si="3"/>
        <v>2</v>
      </c>
      <c r="K24" s="102">
        <f t="shared" si="3"/>
        <v>377.56</v>
      </c>
      <c r="L24" s="103">
        <f t="shared" si="3"/>
        <v>2</v>
      </c>
      <c r="M24" s="104">
        <f t="shared" si="3"/>
        <v>604.65</v>
      </c>
      <c r="N24" s="101">
        <f t="shared" si="3"/>
        <v>6</v>
      </c>
      <c r="O24" s="102">
        <f t="shared" si="3"/>
        <v>2558.3000000000002</v>
      </c>
      <c r="P24" s="103">
        <f t="shared" si="3"/>
        <v>9</v>
      </c>
      <c r="Q24" s="104">
        <f t="shared" si="3"/>
        <v>3888.34</v>
      </c>
      <c r="R24" s="101">
        <f t="shared" si="3"/>
        <v>7</v>
      </c>
      <c r="S24" s="102">
        <f t="shared" si="3"/>
        <v>2419.71</v>
      </c>
      <c r="T24" s="103">
        <f t="shared" si="3"/>
        <v>7</v>
      </c>
      <c r="U24" s="104">
        <f t="shared" si="3"/>
        <v>2631.42</v>
      </c>
      <c r="V24" s="101">
        <f t="shared" si="3"/>
        <v>5</v>
      </c>
      <c r="W24" s="102">
        <f t="shared" si="3"/>
        <v>936.75</v>
      </c>
      <c r="X24" s="103">
        <f t="shared" si="3"/>
        <v>2</v>
      </c>
      <c r="Y24" s="104">
        <f t="shared" si="3"/>
        <v>1282.57</v>
      </c>
      <c r="Z24" s="98">
        <f t="shared" si="3"/>
        <v>75</v>
      </c>
      <c r="AA24" s="76">
        <f t="shared" si="3"/>
        <v>18333.559999999998</v>
      </c>
    </row>
    <row r="25" spans="1:29" s="16" customFormat="1" x14ac:dyDescent="0.25">
      <c r="A25" s="19"/>
      <c r="B25" s="96"/>
      <c r="C25" s="96"/>
      <c r="D25" s="20"/>
      <c r="E25" s="20"/>
      <c r="F25" s="96"/>
      <c r="G25" s="96"/>
      <c r="H25" s="20"/>
      <c r="I25" s="20"/>
      <c r="J25" s="96"/>
      <c r="K25" s="96"/>
      <c r="L25" s="20"/>
      <c r="M25" s="20"/>
      <c r="N25" s="96"/>
      <c r="O25" s="96"/>
      <c r="P25" s="20"/>
      <c r="Q25" s="20"/>
      <c r="R25" s="96"/>
      <c r="S25" s="96"/>
      <c r="T25" s="20"/>
      <c r="U25" s="20"/>
      <c r="V25" s="96"/>
      <c r="W25" s="96"/>
      <c r="X25" s="20"/>
      <c r="Y25" s="20"/>
      <c r="Z25" s="26"/>
      <c r="AA25" s="26"/>
    </row>
    <row r="26" spans="1:29" ht="13.8" thickBot="1" x14ac:dyDescent="0.3">
      <c r="A26" s="71" t="s">
        <v>81</v>
      </c>
      <c r="B26" s="89">
        <f t="shared" ref="B26:AA26" si="4">B15+B24</f>
        <v>50</v>
      </c>
      <c r="C26" s="90">
        <f t="shared" si="4"/>
        <v>3022.76</v>
      </c>
      <c r="D26" s="30">
        <f t="shared" si="4"/>
        <v>48</v>
      </c>
      <c r="E26" s="46">
        <f t="shared" si="4"/>
        <v>1407.8</v>
      </c>
      <c r="F26" s="89">
        <f t="shared" si="4"/>
        <v>43</v>
      </c>
      <c r="G26" s="90">
        <f t="shared" si="4"/>
        <v>2549.9299999999998</v>
      </c>
      <c r="H26" s="30">
        <f t="shared" si="4"/>
        <v>92</v>
      </c>
      <c r="I26" s="46">
        <f t="shared" si="4"/>
        <v>1486.75</v>
      </c>
      <c r="J26" s="89">
        <f t="shared" si="4"/>
        <v>23</v>
      </c>
      <c r="K26" s="90">
        <f t="shared" si="4"/>
        <v>1012.49</v>
      </c>
      <c r="L26" s="30">
        <f t="shared" si="4"/>
        <v>31</v>
      </c>
      <c r="M26" s="46">
        <f t="shared" si="4"/>
        <v>1111.32</v>
      </c>
      <c r="N26" s="89">
        <f t="shared" si="4"/>
        <v>43</v>
      </c>
      <c r="O26" s="90">
        <f t="shared" si="4"/>
        <v>3470.13</v>
      </c>
      <c r="P26" s="30">
        <f t="shared" si="4"/>
        <v>24</v>
      </c>
      <c r="Q26" s="46">
        <f t="shared" si="4"/>
        <v>4386.6900000000005</v>
      </c>
      <c r="R26" s="89">
        <f t="shared" si="4"/>
        <v>31</v>
      </c>
      <c r="S26" s="90">
        <f t="shared" si="4"/>
        <v>2879.6800000000003</v>
      </c>
      <c r="T26" s="30">
        <f t="shared" si="4"/>
        <v>23</v>
      </c>
      <c r="U26" s="46">
        <f t="shared" si="4"/>
        <v>3223.94</v>
      </c>
      <c r="V26" s="89">
        <f t="shared" si="4"/>
        <v>25</v>
      </c>
      <c r="W26" s="90">
        <f t="shared" si="4"/>
        <v>1452.26</v>
      </c>
      <c r="X26" s="30">
        <f t="shared" si="4"/>
        <v>16</v>
      </c>
      <c r="Y26" s="46">
        <f t="shared" si="4"/>
        <v>1613.86</v>
      </c>
      <c r="Z26" s="24">
        <f t="shared" si="4"/>
        <v>449</v>
      </c>
      <c r="AA26" s="25">
        <f t="shared" si="4"/>
        <v>27617.609999999997</v>
      </c>
    </row>
    <row r="27" spans="1:29" ht="13.8" thickTop="1" x14ac:dyDescent="0.25">
      <c r="A27" s="19"/>
      <c r="B27" s="87"/>
      <c r="C27" s="87"/>
      <c r="D27" s="28"/>
      <c r="E27" s="28"/>
      <c r="F27" s="87"/>
      <c r="G27" s="87"/>
      <c r="H27" s="28"/>
      <c r="I27" s="28"/>
      <c r="J27" s="87"/>
      <c r="K27" s="87"/>
      <c r="L27" s="28"/>
      <c r="M27" s="28"/>
      <c r="N27" s="87"/>
      <c r="O27" s="87"/>
      <c r="P27" s="28"/>
      <c r="Q27" s="28"/>
      <c r="R27" s="87"/>
      <c r="S27" s="87"/>
      <c r="T27" s="28"/>
      <c r="U27" s="28"/>
      <c r="V27" s="87"/>
      <c r="W27" s="87"/>
      <c r="X27" s="28"/>
      <c r="Y27" s="28"/>
      <c r="Z27" s="49"/>
      <c r="AA27" s="50"/>
    </row>
    <row r="28" spans="1:29" ht="12.75" customHeight="1" x14ac:dyDescent="0.25">
      <c r="A28" s="19" t="s">
        <v>53</v>
      </c>
      <c r="B28" s="87"/>
      <c r="C28" s="88">
        <v>25518.3</v>
      </c>
      <c r="D28" s="28"/>
      <c r="E28" s="93">
        <v>32578.13</v>
      </c>
      <c r="F28" s="87"/>
      <c r="G28" s="88">
        <v>25692.5</v>
      </c>
      <c r="H28" s="28"/>
      <c r="I28" s="93">
        <v>43733.97</v>
      </c>
      <c r="J28" s="87"/>
      <c r="K28" s="88">
        <v>15249.19</v>
      </c>
      <c r="L28" s="28"/>
      <c r="M28" s="93">
        <v>16182.68</v>
      </c>
      <c r="N28" s="87"/>
      <c r="O28" s="88">
        <v>15095.5</v>
      </c>
      <c r="P28" s="28"/>
      <c r="Q28" s="93">
        <v>11601.41</v>
      </c>
      <c r="R28" s="87"/>
      <c r="S28" s="88">
        <v>12016.23</v>
      </c>
      <c r="T28" s="28"/>
      <c r="U28" s="93">
        <v>9051.4500000000007</v>
      </c>
      <c r="V28" s="87"/>
      <c r="W28" s="88">
        <v>11291.53</v>
      </c>
      <c r="X28" s="28"/>
      <c r="Y28" s="93">
        <v>6959.72</v>
      </c>
      <c r="Z28" s="42"/>
      <c r="AA28" s="27">
        <f>C28+E28+G28+I28+K28+M28+O28+Q28+S28+U28+W28+Y28</f>
        <v>224970.61000000002</v>
      </c>
      <c r="AC28" s="44"/>
    </row>
    <row r="29" spans="1:29" s="6" customFormat="1" ht="12.75" customHeight="1" x14ac:dyDescent="0.25">
      <c r="A29" s="33" t="s">
        <v>54</v>
      </c>
      <c r="B29" s="96"/>
      <c r="C29" s="105">
        <f>C26/C28</f>
        <v>0.11845459924838254</v>
      </c>
      <c r="D29" s="20"/>
      <c r="E29" s="106">
        <f>E26/E28</f>
        <v>4.3213038931332153E-2</v>
      </c>
      <c r="F29" s="96"/>
      <c r="G29" s="105">
        <f>G26/G28</f>
        <v>9.9248029580616903E-2</v>
      </c>
      <c r="H29" s="20"/>
      <c r="I29" s="106">
        <f>I26/I28</f>
        <v>3.39953130255497E-2</v>
      </c>
      <c r="J29" s="96"/>
      <c r="K29" s="105">
        <f>K26/K28</f>
        <v>6.6396313509110974E-2</v>
      </c>
      <c r="L29" s="20"/>
      <c r="M29" s="106">
        <f>M26/M28</f>
        <v>6.867342121329717E-2</v>
      </c>
      <c r="N29" s="96"/>
      <c r="O29" s="105">
        <f>O26/O28</f>
        <v>0.22987844059487927</v>
      </c>
      <c r="P29" s="20"/>
      <c r="Q29" s="106">
        <f>Q26/Q28</f>
        <v>0.37811697026482133</v>
      </c>
      <c r="R29" s="96"/>
      <c r="S29" s="105">
        <f>S26/S28</f>
        <v>0.23964920777981116</v>
      </c>
      <c r="T29" s="20"/>
      <c r="U29" s="106">
        <f>U26/U28</f>
        <v>0.35617939667125154</v>
      </c>
      <c r="V29" s="96"/>
      <c r="W29" s="105">
        <f>W26/W28</f>
        <v>0.12861498840281166</v>
      </c>
      <c r="X29" s="20"/>
      <c r="Y29" s="106">
        <f>Y26/Y28</f>
        <v>0.23188576551930248</v>
      </c>
      <c r="Z29" s="26"/>
      <c r="AA29" s="107">
        <f>AA26/AA28</f>
        <v>0.12276096864385973</v>
      </c>
    </row>
    <row r="30" spans="1:29" s="18" customFormat="1" ht="13.5" customHeight="1" x14ac:dyDescent="0.25">
      <c r="B30" s="57"/>
      <c r="C30" s="108"/>
      <c r="D30" s="3"/>
      <c r="E30" s="109"/>
      <c r="F30" s="57"/>
      <c r="G30" s="108"/>
      <c r="H30" s="3"/>
      <c r="I30" s="109"/>
      <c r="J30" s="57"/>
      <c r="K30" s="108"/>
      <c r="L30" s="3"/>
      <c r="M30" s="109"/>
      <c r="N30" s="57"/>
      <c r="O30" s="108"/>
      <c r="P30" s="3"/>
      <c r="Q30" s="109"/>
      <c r="R30" s="57"/>
      <c r="S30" s="108"/>
      <c r="T30" s="3"/>
      <c r="U30" s="109"/>
      <c r="V30" s="57"/>
      <c r="W30" s="108"/>
      <c r="X30" s="3"/>
      <c r="Y30" s="109"/>
      <c r="Z30" s="22"/>
      <c r="AA30" s="110"/>
    </row>
    <row r="31" spans="1:29" x14ac:dyDescent="0.25">
      <c r="A31" s="19" t="s">
        <v>51</v>
      </c>
      <c r="B31" s="55"/>
      <c r="C31" s="55"/>
      <c r="D31" s="2"/>
      <c r="E31" s="2"/>
      <c r="F31" s="55"/>
      <c r="G31" s="55"/>
      <c r="H31" s="2"/>
      <c r="I31" s="2"/>
      <c r="J31" s="55"/>
      <c r="K31" s="55"/>
      <c r="L31" s="2"/>
      <c r="M31" s="2"/>
      <c r="N31" s="55"/>
      <c r="O31" s="55"/>
      <c r="P31" s="2"/>
      <c r="Q31" s="2"/>
      <c r="R31" s="55"/>
      <c r="S31" s="55"/>
      <c r="T31" s="2"/>
      <c r="U31" s="2"/>
      <c r="V31" s="55"/>
      <c r="W31" s="55"/>
      <c r="X31" s="2"/>
      <c r="Y31" s="2"/>
      <c r="Z31" s="21"/>
      <c r="AA31" s="21"/>
    </row>
    <row r="32" spans="1:29" s="16" customFormat="1" x14ac:dyDescent="0.25">
      <c r="A32" s="33" t="s">
        <v>82</v>
      </c>
      <c r="B32" s="57">
        <v>14</v>
      </c>
      <c r="C32" s="57">
        <v>347.97</v>
      </c>
      <c r="D32" s="3">
        <v>10</v>
      </c>
      <c r="E32" s="3">
        <v>736</v>
      </c>
      <c r="F32" s="57">
        <v>16</v>
      </c>
      <c r="G32" s="57">
        <v>416.49</v>
      </c>
      <c r="H32" s="3">
        <v>27</v>
      </c>
      <c r="I32" s="3">
        <v>1640.63</v>
      </c>
      <c r="J32" s="57">
        <v>37</v>
      </c>
      <c r="K32" s="57">
        <v>1529.79</v>
      </c>
      <c r="L32" s="3">
        <v>12</v>
      </c>
      <c r="M32" s="3">
        <v>695.8</v>
      </c>
      <c r="N32" s="57">
        <v>5</v>
      </c>
      <c r="O32" s="58">
        <v>276.45</v>
      </c>
      <c r="P32" s="3">
        <v>29</v>
      </c>
      <c r="Q32" s="94">
        <v>629.89</v>
      </c>
      <c r="R32" s="57">
        <v>4</v>
      </c>
      <c r="S32" s="58">
        <v>105</v>
      </c>
      <c r="T32" s="3">
        <v>10</v>
      </c>
      <c r="U32" s="94">
        <v>588.99</v>
      </c>
      <c r="V32" s="57">
        <v>29</v>
      </c>
      <c r="W32" s="58">
        <v>3693.85</v>
      </c>
      <c r="X32" s="3">
        <v>4</v>
      </c>
      <c r="Y32" s="94">
        <v>446.9</v>
      </c>
      <c r="Z32" s="22">
        <f>B32+D32+F32+H32+J32+L32+N32+P32+R32+T32+V32+X32</f>
        <v>197</v>
      </c>
      <c r="AA32" s="45">
        <f>C32+E32+G32+I32+K32+M32+O32+Q32+S32+U32+W32+Y32</f>
        <v>11107.76</v>
      </c>
    </row>
    <row r="33" spans="1:31" x14ac:dyDescent="0.25">
      <c r="A33" s="33" t="s">
        <v>83</v>
      </c>
      <c r="B33" s="57">
        <v>24</v>
      </c>
      <c r="C33" s="57">
        <v>1611.97</v>
      </c>
      <c r="D33" s="3">
        <v>45</v>
      </c>
      <c r="E33" s="3">
        <v>2064.9499999999998</v>
      </c>
      <c r="F33" s="57">
        <v>54</v>
      </c>
      <c r="G33" s="57">
        <v>1282.1500000000001</v>
      </c>
      <c r="H33" s="3">
        <v>24</v>
      </c>
      <c r="I33" s="3">
        <v>254.8</v>
      </c>
      <c r="J33" s="57">
        <v>28</v>
      </c>
      <c r="K33" s="57">
        <v>907.7</v>
      </c>
      <c r="L33" s="3">
        <v>15</v>
      </c>
      <c r="M33" s="3">
        <v>268.56</v>
      </c>
      <c r="N33" s="57">
        <v>39</v>
      </c>
      <c r="O33" s="58">
        <v>1420.28</v>
      </c>
      <c r="P33" s="3">
        <v>36</v>
      </c>
      <c r="Q33" s="94">
        <v>928.74</v>
      </c>
      <c r="R33" s="57">
        <v>34</v>
      </c>
      <c r="S33" s="58">
        <v>546.61</v>
      </c>
      <c r="T33" s="3">
        <v>36</v>
      </c>
      <c r="U33" s="94">
        <v>508.63</v>
      </c>
      <c r="V33" s="57">
        <v>17</v>
      </c>
      <c r="W33" s="58">
        <v>131.22999999999999</v>
      </c>
      <c r="X33" s="3">
        <v>30</v>
      </c>
      <c r="Y33" s="94">
        <v>2069.2600000000002</v>
      </c>
      <c r="Z33" s="22">
        <f>B33+D33+F33+H33+J33+L33+N33+P33+R33+T33+V33+X33</f>
        <v>382</v>
      </c>
      <c r="AA33" s="45">
        <f>C33+E33+G33+I33+K33+M33+O33+Q33+S33+U33+W33+Y33</f>
        <v>11994.88</v>
      </c>
    </row>
    <row r="34" spans="1:31" s="14" customFormat="1" x14ac:dyDescent="0.25">
      <c r="A34" s="31" t="s">
        <v>84</v>
      </c>
      <c r="B34" s="101">
        <f t="shared" ref="B34:M34" si="5">B32+B33</f>
        <v>38</v>
      </c>
      <c r="C34" s="102">
        <f t="shared" si="5"/>
        <v>1959.94</v>
      </c>
      <c r="D34" s="103">
        <f t="shared" si="5"/>
        <v>55</v>
      </c>
      <c r="E34" s="104">
        <f t="shared" si="5"/>
        <v>2800.95</v>
      </c>
      <c r="F34" s="101">
        <f t="shared" si="5"/>
        <v>70</v>
      </c>
      <c r="G34" s="102">
        <f t="shared" si="5"/>
        <v>1698.64</v>
      </c>
      <c r="H34" s="103">
        <f t="shared" si="5"/>
        <v>51</v>
      </c>
      <c r="I34" s="104">
        <f t="shared" si="5"/>
        <v>1895.43</v>
      </c>
      <c r="J34" s="101">
        <f t="shared" si="5"/>
        <v>65</v>
      </c>
      <c r="K34" s="102">
        <f t="shared" si="5"/>
        <v>2437.4899999999998</v>
      </c>
      <c r="L34" s="103">
        <f t="shared" si="5"/>
        <v>27</v>
      </c>
      <c r="M34" s="104">
        <f t="shared" si="5"/>
        <v>964.3599999999999</v>
      </c>
      <c r="N34" s="101">
        <f t="shared" ref="N34:AA34" si="6">SUM(N32:N33)</f>
        <v>44</v>
      </c>
      <c r="O34" s="102">
        <f t="shared" si="6"/>
        <v>1696.73</v>
      </c>
      <c r="P34" s="103">
        <f t="shared" si="6"/>
        <v>65</v>
      </c>
      <c r="Q34" s="104">
        <f t="shared" si="6"/>
        <v>1558.63</v>
      </c>
      <c r="R34" s="101">
        <f t="shared" si="6"/>
        <v>38</v>
      </c>
      <c r="S34" s="102">
        <f t="shared" si="6"/>
        <v>651.61</v>
      </c>
      <c r="T34" s="103">
        <f t="shared" si="6"/>
        <v>46</v>
      </c>
      <c r="U34" s="104">
        <f t="shared" si="6"/>
        <v>1097.6199999999999</v>
      </c>
      <c r="V34" s="101">
        <f t="shared" si="6"/>
        <v>46</v>
      </c>
      <c r="W34" s="102">
        <f t="shared" si="6"/>
        <v>3825.08</v>
      </c>
      <c r="X34" s="103">
        <f t="shared" si="6"/>
        <v>34</v>
      </c>
      <c r="Y34" s="104">
        <f t="shared" si="6"/>
        <v>2516.1600000000003</v>
      </c>
      <c r="Z34" s="98">
        <f t="shared" si="6"/>
        <v>579</v>
      </c>
      <c r="AA34" s="76">
        <f t="shared" si="6"/>
        <v>23102.639999999999</v>
      </c>
    </row>
    <row r="35" spans="1:31" s="1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1" s="14" customFormat="1" ht="26.4" x14ac:dyDescent="0.25">
      <c r="A36" s="132" t="s">
        <v>85</v>
      </c>
      <c r="B36" s="26"/>
      <c r="C36" s="27">
        <f>C15+C24+C34-C8</f>
        <v>4178.68</v>
      </c>
      <c r="D36" s="26"/>
      <c r="E36" s="27">
        <f>E15+E24+E34-E8</f>
        <v>3666.67</v>
      </c>
      <c r="F36" s="26"/>
      <c r="G36" s="27">
        <f>G15+G24+G34-G8</f>
        <v>3654.29</v>
      </c>
      <c r="H36" s="26"/>
      <c r="I36" s="27">
        <f>I15+I24+I34-I8</f>
        <v>2276.6200000000003</v>
      </c>
      <c r="J36" s="26"/>
      <c r="K36" s="27">
        <f>K15+K24+K34-K8</f>
        <v>3104.2599999999993</v>
      </c>
      <c r="L36" s="26"/>
      <c r="M36" s="27">
        <f>M15+M24+M34-M8</f>
        <v>1801.2199999999998</v>
      </c>
      <c r="N36" s="26"/>
      <c r="O36" s="27">
        <f>O15+O24+O34-O8</f>
        <v>4737.9400000000005</v>
      </c>
      <c r="P36" s="26"/>
      <c r="Q36" s="27">
        <f>Q15+Q24+Q34-Q8</f>
        <v>5611.880000000001</v>
      </c>
      <c r="R36" s="26"/>
      <c r="S36" s="27">
        <f>S15+S24+S34-S8</f>
        <v>3177.8500000000004</v>
      </c>
      <c r="T36" s="26"/>
      <c r="U36" s="27">
        <f>U15+U24+U34-U8</f>
        <v>4018.3599999999997</v>
      </c>
      <c r="V36" s="26"/>
      <c r="W36" s="27">
        <f>W15+W24+W34-W8</f>
        <v>4956.68</v>
      </c>
      <c r="X36" s="26"/>
      <c r="Y36" s="27">
        <f>Y15+Y24+Y34-Y8</f>
        <v>4020.0800000000004</v>
      </c>
      <c r="Z36" s="26"/>
      <c r="AA36" s="27">
        <f>AA15+AA24+AA34-AA8</f>
        <v>45204.53</v>
      </c>
      <c r="AE36" s="29"/>
    </row>
    <row r="37" spans="1:31" s="16" customFormat="1" x14ac:dyDescent="0.25">
      <c r="A37" s="75"/>
      <c r="B37" s="18"/>
      <c r="C37" s="18"/>
      <c r="D37" s="18"/>
      <c r="E37" s="18"/>
      <c r="F37" s="18"/>
      <c r="G37" s="18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31" ht="23.4" x14ac:dyDescent="0.25">
      <c r="A38" s="72" t="s">
        <v>86</v>
      </c>
    </row>
    <row r="39" spans="1:31" ht="24" x14ac:dyDescent="0.25">
      <c r="A39" s="73" t="s">
        <v>87</v>
      </c>
    </row>
  </sheetData>
  <mergeCells count="13">
    <mergeCell ref="N2:O2"/>
    <mergeCell ref="P2:Q2"/>
    <mergeCell ref="Z2:AA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4" type="noConversion"/>
  <pageMargins left="0.18" right="0.2" top="0.51" bottom="0.86" header="0.5" footer="0.5"/>
  <pageSetup scale="98" orientation="landscape" r:id="rId1"/>
  <headerFooter alignWithMargins="0">
    <oddFooter>&amp;L&amp;8&amp;Z&amp;F&amp;R&amp;8Prepared by Danielle Meier
&amp;D</oddFooter>
  </headerFooter>
  <ignoredErrors>
    <ignoredError sqref="C29:AA2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3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1" width="49.44140625" customWidth="1"/>
    <col min="2" max="2" width="6" style="1" customWidth="1"/>
    <col min="3" max="3" width="9.5546875" style="1" customWidth="1"/>
    <col min="4" max="4" width="6" style="1" customWidth="1"/>
    <col min="5" max="5" width="10" style="1" customWidth="1"/>
    <col min="6" max="6" width="6.109375" style="1" customWidth="1"/>
    <col min="7" max="7" width="10.109375" style="1" customWidth="1"/>
    <col min="8" max="8" width="6.6640625" style="1" customWidth="1"/>
    <col min="9" max="9" width="9.33203125" style="1" customWidth="1"/>
    <col min="10" max="10" width="6.33203125" style="1" customWidth="1"/>
    <col min="11" max="11" width="9.33203125" style="1" customWidth="1"/>
    <col min="12" max="12" width="6.44140625" style="1" customWidth="1"/>
    <col min="13" max="13" width="9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9.109375" style="1" customWidth="1"/>
    <col min="18" max="18" width="6.33203125" style="1" customWidth="1"/>
    <col min="19" max="19" width="9.4414062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88671875" style="2" customWidth="1"/>
    <col min="27" max="27" width="11.6640625" style="2" customWidth="1"/>
    <col min="28" max="194" width="8.88671875" customWidth="1"/>
  </cols>
  <sheetData>
    <row r="1" spans="1:29" x14ac:dyDescent="0.25">
      <c r="A1" t="s">
        <v>66</v>
      </c>
    </row>
    <row r="2" spans="1:29" s="16" customFormat="1" x14ac:dyDescent="0.25">
      <c r="A2" t="s">
        <v>21</v>
      </c>
      <c r="B2" s="144" t="s">
        <v>0</v>
      </c>
      <c r="C2" s="144"/>
      <c r="D2" s="143" t="s">
        <v>1</v>
      </c>
      <c r="E2" s="143"/>
      <c r="F2" s="144" t="s">
        <v>2</v>
      </c>
      <c r="G2" s="144"/>
      <c r="H2" s="143" t="s">
        <v>3</v>
      </c>
      <c r="I2" s="143"/>
      <c r="J2" s="144" t="s">
        <v>4</v>
      </c>
      <c r="K2" s="144"/>
      <c r="L2" s="143" t="s">
        <v>5</v>
      </c>
      <c r="M2" s="143"/>
      <c r="N2" s="144" t="s">
        <v>6</v>
      </c>
      <c r="O2" s="144"/>
      <c r="P2" s="143" t="s">
        <v>7</v>
      </c>
      <c r="Q2" s="143"/>
      <c r="R2" s="144" t="s">
        <v>8</v>
      </c>
      <c r="S2" s="144"/>
      <c r="T2" s="143" t="s">
        <v>9</v>
      </c>
      <c r="U2" s="143"/>
      <c r="V2" s="144" t="s">
        <v>10</v>
      </c>
      <c r="W2" s="144"/>
      <c r="X2" s="143" t="s">
        <v>11</v>
      </c>
      <c r="Y2" s="143"/>
      <c r="Z2" s="145" t="s">
        <v>12</v>
      </c>
      <c r="AA2" s="145"/>
    </row>
    <row r="3" spans="1:29" s="16" customFormat="1" x14ac:dyDescent="0.25">
      <c r="B3" s="85" t="s">
        <v>13</v>
      </c>
      <c r="C3" s="85" t="s">
        <v>14</v>
      </c>
      <c r="D3" s="91" t="s">
        <v>13</v>
      </c>
      <c r="E3" s="91" t="s">
        <v>14</v>
      </c>
      <c r="F3" s="85" t="s">
        <v>13</v>
      </c>
      <c r="G3" s="85" t="s">
        <v>14</v>
      </c>
      <c r="H3" s="91" t="s">
        <v>13</v>
      </c>
      <c r="I3" s="91" t="s">
        <v>14</v>
      </c>
      <c r="J3" s="85" t="s">
        <v>13</v>
      </c>
      <c r="K3" s="85" t="s">
        <v>14</v>
      </c>
      <c r="L3" s="91" t="s">
        <v>13</v>
      </c>
      <c r="M3" s="91" t="s">
        <v>14</v>
      </c>
      <c r="N3" s="85" t="s">
        <v>13</v>
      </c>
      <c r="O3" s="85" t="s">
        <v>14</v>
      </c>
      <c r="P3" s="91" t="s">
        <v>13</v>
      </c>
      <c r="Q3" s="91" t="s">
        <v>14</v>
      </c>
      <c r="R3" s="85" t="s">
        <v>13</v>
      </c>
      <c r="S3" s="85" t="s">
        <v>14</v>
      </c>
      <c r="T3" s="91" t="s">
        <v>13</v>
      </c>
      <c r="U3" s="91" t="s">
        <v>14</v>
      </c>
      <c r="V3" s="85" t="s">
        <v>13</v>
      </c>
      <c r="W3" s="85" t="s">
        <v>14</v>
      </c>
      <c r="X3" s="91" t="s">
        <v>13</v>
      </c>
      <c r="Y3" s="91" t="s">
        <v>14</v>
      </c>
      <c r="Z3" s="67" t="s">
        <v>13</v>
      </c>
      <c r="AA3" s="67" t="s">
        <v>14</v>
      </c>
    </row>
    <row r="4" spans="1:29" x14ac:dyDescent="0.25">
      <c r="A4" s="12" t="s">
        <v>89</v>
      </c>
      <c r="B4" s="55"/>
      <c r="C4" s="55"/>
      <c r="D4" s="2"/>
      <c r="E4" s="2"/>
      <c r="F4" s="55"/>
      <c r="G4" s="55"/>
      <c r="H4" s="2"/>
      <c r="I4" s="2"/>
      <c r="J4" s="55"/>
      <c r="K4" s="55"/>
      <c r="L4" s="2"/>
      <c r="M4" s="2"/>
      <c r="N4" s="55"/>
      <c r="O4" s="55"/>
      <c r="P4" s="2"/>
      <c r="Q4" s="2"/>
      <c r="R4" s="55"/>
      <c r="S4" s="55"/>
      <c r="T4" s="2"/>
      <c r="U4" s="2"/>
      <c r="V4" s="55"/>
      <c r="W4" s="55"/>
      <c r="X4" s="2"/>
      <c r="Y4" s="2"/>
      <c r="Z4" s="21"/>
      <c r="AA4" s="21"/>
    </row>
    <row r="5" spans="1:29" x14ac:dyDescent="0.25">
      <c r="A5" s="18" t="s">
        <v>92</v>
      </c>
      <c r="B5" s="56">
        <v>382</v>
      </c>
      <c r="C5" s="55"/>
      <c r="D5" s="4">
        <v>354</v>
      </c>
      <c r="E5" s="2"/>
      <c r="F5" s="56">
        <v>251</v>
      </c>
      <c r="G5" s="55"/>
      <c r="H5" s="4">
        <v>271</v>
      </c>
      <c r="I5" s="2"/>
      <c r="J5" s="56">
        <v>119</v>
      </c>
      <c r="K5" s="55"/>
      <c r="L5" s="4">
        <v>240</v>
      </c>
      <c r="M5" s="2"/>
      <c r="N5" s="56">
        <v>52</v>
      </c>
      <c r="O5" s="55"/>
      <c r="P5" s="4">
        <v>120</v>
      </c>
      <c r="Q5" s="2"/>
      <c r="R5" s="56">
        <v>389</v>
      </c>
      <c r="S5" s="55"/>
      <c r="T5" s="4">
        <v>157</v>
      </c>
      <c r="U5" s="2"/>
      <c r="V5" s="86">
        <v>47</v>
      </c>
      <c r="W5" s="55"/>
      <c r="X5" s="4">
        <v>21</v>
      </c>
      <c r="Y5" s="2"/>
      <c r="Z5" s="23">
        <f>B5+D5+F5+H5+J5+L5+N5+P5+R5+T5+V5+X5</f>
        <v>2403</v>
      </c>
      <c r="AA5" s="21"/>
    </row>
    <row r="6" spans="1:29" x14ac:dyDescent="0.25">
      <c r="A6" s="69" t="s">
        <v>67</v>
      </c>
      <c r="B6" s="55"/>
      <c r="C6" s="55">
        <v>6353.11</v>
      </c>
      <c r="D6" s="2"/>
      <c r="E6" s="2">
        <v>4615.3900000000003</v>
      </c>
      <c r="F6" s="55"/>
      <c r="G6" s="55">
        <v>2823.24</v>
      </c>
      <c r="H6" s="2"/>
      <c r="I6" s="2">
        <v>3453.2</v>
      </c>
      <c r="J6" s="55"/>
      <c r="K6" s="55">
        <v>1117.56</v>
      </c>
      <c r="L6" s="2"/>
      <c r="M6" s="2">
        <v>2711.96</v>
      </c>
      <c r="N6" s="55"/>
      <c r="O6" s="55">
        <v>573.26</v>
      </c>
      <c r="P6" s="2"/>
      <c r="Q6" s="2">
        <v>1564.74</v>
      </c>
      <c r="R6" s="55"/>
      <c r="S6" s="55">
        <v>6060.04</v>
      </c>
      <c r="T6" s="2"/>
      <c r="U6" s="2">
        <v>1685.22</v>
      </c>
      <c r="V6" s="55"/>
      <c r="W6" s="55">
        <v>339.5</v>
      </c>
      <c r="X6" s="2"/>
      <c r="Y6" s="2">
        <v>121.49</v>
      </c>
      <c r="Z6" s="21"/>
      <c r="AA6" s="22">
        <f>C6+E6+G6+I6+K6+M6+O6+Q6+S6+U6+W6+Y6</f>
        <v>31418.710000000003</v>
      </c>
      <c r="AC6" s="68"/>
    </row>
    <row r="7" spans="1:29" x14ac:dyDescent="0.25">
      <c r="A7" s="33" t="s">
        <v>68</v>
      </c>
      <c r="B7" s="55"/>
      <c r="C7" s="86">
        <v>382</v>
      </c>
      <c r="D7" s="2"/>
      <c r="E7" s="92">
        <v>354</v>
      </c>
      <c r="F7" s="55"/>
      <c r="G7" s="86">
        <v>251</v>
      </c>
      <c r="H7" s="2"/>
      <c r="I7" s="92">
        <v>271</v>
      </c>
      <c r="J7" s="55"/>
      <c r="K7" s="86">
        <v>119</v>
      </c>
      <c r="L7" s="2"/>
      <c r="M7" s="92">
        <v>240</v>
      </c>
      <c r="N7" s="55"/>
      <c r="O7" s="86">
        <v>52</v>
      </c>
      <c r="P7" s="2"/>
      <c r="Q7" s="92">
        <v>120</v>
      </c>
      <c r="R7" s="55"/>
      <c r="S7" s="86">
        <v>389</v>
      </c>
      <c r="T7" s="2"/>
      <c r="U7" s="92">
        <v>157</v>
      </c>
      <c r="V7" s="55"/>
      <c r="W7" s="86">
        <v>47</v>
      </c>
      <c r="X7" s="2"/>
      <c r="Y7" s="92">
        <v>21</v>
      </c>
      <c r="Z7" s="21"/>
      <c r="AA7" s="23">
        <f>C7+E7+G7+I7+K7+M7+O7+Q7+S7+U7+W7+Y7</f>
        <v>2403</v>
      </c>
    </row>
    <row r="8" spans="1:29" x14ac:dyDescent="0.25">
      <c r="A8" s="19" t="s">
        <v>30</v>
      </c>
      <c r="B8" s="57"/>
      <c r="C8" s="97">
        <f>SUM(C6:C7)</f>
        <v>6735.11</v>
      </c>
      <c r="D8" s="3"/>
      <c r="E8" s="32">
        <f>SUM(E6:E7)</f>
        <v>4969.3900000000003</v>
      </c>
      <c r="F8" s="57"/>
      <c r="G8" s="97">
        <f>SUM(G6:G7)</f>
        <v>3074.24</v>
      </c>
      <c r="H8" s="3"/>
      <c r="I8" s="32">
        <f>SUM(I6:I7)</f>
        <v>3724.2</v>
      </c>
      <c r="J8" s="57"/>
      <c r="K8" s="97">
        <f>SUM(K6:K7)</f>
        <v>1236.56</v>
      </c>
      <c r="L8" s="3"/>
      <c r="M8" s="32">
        <f>SUM(M6:M7)</f>
        <v>2951.96</v>
      </c>
      <c r="N8" s="57"/>
      <c r="O8" s="97">
        <f>SUM(O6:O7)</f>
        <v>625.26</v>
      </c>
      <c r="P8" s="3"/>
      <c r="Q8" s="32">
        <f>SUM(Q6:Q7)</f>
        <v>1684.74</v>
      </c>
      <c r="R8" s="57"/>
      <c r="S8" s="97">
        <f>SUM(S6:S7)</f>
        <v>6449.04</v>
      </c>
      <c r="T8" s="3"/>
      <c r="U8" s="32">
        <f>SUM(U6:U7)</f>
        <v>1842.22</v>
      </c>
      <c r="V8" s="57"/>
      <c r="W8" s="97">
        <f>SUM(W6:W7)</f>
        <v>386.5</v>
      </c>
      <c r="X8" s="3"/>
      <c r="Y8" s="32">
        <f>SUM(Y6:Y7)</f>
        <v>142.49</v>
      </c>
      <c r="Z8" s="22"/>
      <c r="AA8" s="27">
        <f>SUM(AA6:AA7)</f>
        <v>33821.710000000006</v>
      </c>
      <c r="AB8" s="68"/>
      <c r="AC8" s="1"/>
    </row>
    <row r="9" spans="1:29" s="16" customFormat="1" x14ac:dyDescent="0.25">
      <c r="B9" s="57"/>
      <c r="C9" s="57"/>
      <c r="D9" s="3"/>
      <c r="E9" s="3"/>
      <c r="F9" s="57"/>
      <c r="G9" s="57"/>
      <c r="H9" s="3"/>
      <c r="I9" s="3"/>
      <c r="J9" s="57"/>
      <c r="K9" s="57"/>
      <c r="L9" s="3"/>
      <c r="M9" s="3"/>
      <c r="N9" s="57"/>
      <c r="O9" s="57"/>
      <c r="P9" s="3"/>
      <c r="Q9" s="3"/>
      <c r="R9" s="57"/>
      <c r="S9" s="57"/>
      <c r="T9" s="3"/>
      <c r="U9" s="3"/>
      <c r="V9" s="57"/>
      <c r="W9" s="57"/>
      <c r="X9" s="3"/>
      <c r="Y9" s="3"/>
      <c r="Z9" s="22"/>
      <c r="AA9" s="22"/>
    </row>
    <row r="10" spans="1:29" x14ac:dyDescent="0.25">
      <c r="A10" s="19" t="s">
        <v>52</v>
      </c>
      <c r="B10" s="55"/>
      <c r="C10" s="55"/>
      <c r="D10" s="2"/>
      <c r="E10" s="2"/>
      <c r="F10" s="55"/>
      <c r="G10" s="55"/>
      <c r="H10" s="2"/>
      <c r="I10" s="2"/>
      <c r="J10" s="55"/>
      <c r="K10" s="55"/>
      <c r="L10" s="2"/>
      <c r="M10" s="2"/>
      <c r="N10" s="55"/>
      <c r="O10" s="55"/>
      <c r="P10" s="2"/>
      <c r="Q10" s="2"/>
      <c r="R10" s="55"/>
      <c r="S10" s="55"/>
      <c r="T10" s="2"/>
      <c r="U10" s="2"/>
      <c r="V10" s="55"/>
      <c r="W10" s="55"/>
      <c r="X10" s="2"/>
      <c r="Y10" s="2"/>
      <c r="Z10" s="21"/>
      <c r="AA10" s="21"/>
    </row>
    <row r="11" spans="1:29" x14ac:dyDescent="0.25">
      <c r="A11" s="17" t="s">
        <v>69</v>
      </c>
      <c r="B11" s="55">
        <v>215</v>
      </c>
      <c r="C11" s="55">
        <v>2323.5700000000002</v>
      </c>
      <c r="D11" s="2">
        <v>117</v>
      </c>
      <c r="E11" s="2">
        <v>1773.01</v>
      </c>
      <c r="F11" s="55">
        <v>59</v>
      </c>
      <c r="G11" s="55">
        <v>1029.0999999999999</v>
      </c>
      <c r="H11" s="2">
        <v>33</v>
      </c>
      <c r="I11" s="2">
        <v>627.73</v>
      </c>
      <c r="J11" s="55">
        <v>57</v>
      </c>
      <c r="K11" s="55">
        <v>1014.43</v>
      </c>
      <c r="L11" s="2">
        <v>52</v>
      </c>
      <c r="M11" s="2">
        <v>930.28</v>
      </c>
      <c r="N11" s="55">
        <v>23</v>
      </c>
      <c r="O11" s="55">
        <v>469.7</v>
      </c>
      <c r="P11" s="2">
        <v>28</v>
      </c>
      <c r="Q11" s="2">
        <v>547.9</v>
      </c>
      <c r="R11" s="55">
        <v>229</v>
      </c>
      <c r="S11" s="55">
        <v>2241.0300000000002</v>
      </c>
      <c r="T11" s="2">
        <v>49</v>
      </c>
      <c r="U11" s="2">
        <v>936.94</v>
      </c>
      <c r="V11" s="55">
        <v>19</v>
      </c>
      <c r="W11" s="55">
        <v>421.23</v>
      </c>
      <c r="X11" s="2">
        <v>16</v>
      </c>
      <c r="Y11" s="2">
        <v>478.7</v>
      </c>
      <c r="Z11" s="22">
        <f t="shared" ref="Z11:AA14" si="0">B11+D11+F11+H11+J11+L11+N11+P11+R11+T11+V11+X11</f>
        <v>897</v>
      </c>
      <c r="AA11" s="22">
        <f t="shared" si="0"/>
        <v>12793.62</v>
      </c>
    </row>
    <row r="12" spans="1:29" x14ac:dyDescent="0.25">
      <c r="A12" s="17" t="s">
        <v>70</v>
      </c>
      <c r="B12" s="55"/>
      <c r="C12" s="55"/>
      <c r="D12" s="2"/>
      <c r="E12" s="2"/>
      <c r="F12" s="55"/>
      <c r="G12" s="55"/>
      <c r="H12" s="2">
        <v>6</v>
      </c>
      <c r="I12" s="2">
        <v>32.54</v>
      </c>
      <c r="J12" s="55">
        <v>1</v>
      </c>
      <c r="K12" s="55">
        <v>4.08</v>
      </c>
      <c r="L12" s="2"/>
      <c r="M12" s="2"/>
      <c r="N12" s="55"/>
      <c r="O12" s="55"/>
      <c r="P12" s="2"/>
      <c r="Q12" s="2"/>
      <c r="R12" s="55"/>
      <c r="S12" s="55"/>
      <c r="T12" s="2"/>
      <c r="U12" s="2"/>
      <c r="V12" s="55">
        <v>1</v>
      </c>
      <c r="W12" s="55">
        <v>137.41</v>
      </c>
      <c r="X12" s="2"/>
      <c r="Y12" s="2"/>
      <c r="Z12" s="22">
        <f t="shared" si="0"/>
        <v>8</v>
      </c>
      <c r="AA12" s="22">
        <f t="shared" si="0"/>
        <v>174.03</v>
      </c>
    </row>
    <row r="13" spans="1:29" x14ac:dyDescent="0.25">
      <c r="A13" s="33" t="s">
        <v>71</v>
      </c>
      <c r="B13" s="55">
        <v>70</v>
      </c>
      <c r="C13" s="55">
        <v>931</v>
      </c>
      <c r="D13" s="2">
        <v>20</v>
      </c>
      <c r="E13" s="2">
        <v>176</v>
      </c>
      <c r="F13" s="55">
        <v>-5</v>
      </c>
      <c r="G13" s="55">
        <v>5</v>
      </c>
      <c r="H13" s="2">
        <v>0</v>
      </c>
      <c r="I13" s="2">
        <v>92</v>
      </c>
      <c r="J13" s="55">
        <v>0</v>
      </c>
      <c r="K13" s="55">
        <v>94</v>
      </c>
      <c r="L13" s="2">
        <v>1</v>
      </c>
      <c r="M13" s="2">
        <v>4</v>
      </c>
      <c r="N13" s="55">
        <v>3</v>
      </c>
      <c r="O13" s="55">
        <v>6</v>
      </c>
      <c r="P13" s="2">
        <v>2</v>
      </c>
      <c r="Q13" s="2">
        <v>0</v>
      </c>
      <c r="R13" s="55">
        <v>57</v>
      </c>
      <c r="S13" s="55">
        <v>612</v>
      </c>
      <c r="T13" s="2">
        <v>1</v>
      </c>
      <c r="U13" s="2">
        <v>149</v>
      </c>
      <c r="V13" s="55">
        <v>-2</v>
      </c>
      <c r="W13" s="55">
        <v>16</v>
      </c>
      <c r="X13" s="2"/>
      <c r="Y13" s="2"/>
      <c r="Z13" s="22">
        <f t="shared" si="0"/>
        <v>147</v>
      </c>
      <c r="AA13" s="22">
        <f t="shared" si="0"/>
        <v>2085</v>
      </c>
    </row>
    <row r="14" spans="1:29" s="16" customFormat="1" x14ac:dyDescent="0.25">
      <c r="A14" s="33" t="s">
        <v>72</v>
      </c>
      <c r="B14" s="56"/>
      <c r="C14" s="56"/>
      <c r="D14" s="4"/>
      <c r="E14" s="4"/>
      <c r="F14" s="56"/>
      <c r="G14" s="56"/>
      <c r="H14" s="4"/>
      <c r="I14" s="4"/>
      <c r="J14" s="56"/>
      <c r="K14" s="56"/>
      <c r="L14" s="4"/>
      <c r="M14" s="4"/>
      <c r="N14" s="56"/>
      <c r="O14" s="56"/>
      <c r="P14" s="4"/>
      <c r="Q14" s="4"/>
      <c r="R14" s="56"/>
      <c r="S14" s="56"/>
      <c r="T14" s="4"/>
      <c r="U14" s="4"/>
      <c r="V14" s="56"/>
      <c r="W14" s="56"/>
      <c r="X14" s="4"/>
      <c r="Y14" s="4"/>
      <c r="Z14" s="22">
        <f t="shared" si="0"/>
        <v>0</v>
      </c>
      <c r="AA14" s="22">
        <f t="shared" si="0"/>
        <v>0</v>
      </c>
    </row>
    <row r="15" spans="1:29" x14ac:dyDescent="0.25">
      <c r="A15" s="70" t="s">
        <v>73</v>
      </c>
      <c r="B15" s="96">
        <f t="shared" ref="B15:AA15" si="1">SUM(B11:B14)</f>
        <v>285</v>
      </c>
      <c r="C15" s="97">
        <f t="shared" si="1"/>
        <v>3254.57</v>
      </c>
      <c r="D15" s="20">
        <f t="shared" si="1"/>
        <v>137</v>
      </c>
      <c r="E15" s="32">
        <f t="shared" si="1"/>
        <v>1949.01</v>
      </c>
      <c r="F15" s="96">
        <f t="shared" si="1"/>
        <v>54</v>
      </c>
      <c r="G15" s="97">
        <f t="shared" si="1"/>
        <v>1034.0999999999999</v>
      </c>
      <c r="H15" s="20">
        <f t="shared" si="1"/>
        <v>39</v>
      </c>
      <c r="I15" s="32">
        <f t="shared" si="1"/>
        <v>752.27</v>
      </c>
      <c r="J15" s="96">
        <f t="shared" si="1"/>
        <v>58</v>
      </c>
      <c r="K15" s="97">
        <f t="shared" si="1"/>
        <v>1112.51</v>
      </c>
      <c r="L15" s="20">
        <f t="shared" si="1"/>
        <v>53</v>
      </c>
      <c r="M15" s="32">
        <f t="shared" si="1"/>
        <v>934.28</v>
      </c>
      <c r="N15" s="96">
        <f t="shared" si="1"/>
        <v>26</v>
      </c>
      <c r="O15" s="97">
        <f t="shared" si="1"/>
        <v>475.7</v>
      </c>
      <c r="P15" s="20">
        <f t="shared" si="1"/>
        <v>30</v>
      </c>
      <c r="Q15" s="32">
        <f t="shared" si="1"/>
        <v>547.9</v>
      </c>
      <c r="R15" s="96">
        <f t="shared" si="1"/>
        <v>286</v>
      </c>
      <c r="S15" s="97">
        <f t="shared" si="1"/>
        <v>2853.03</v>
      </c>
      <c r="T15" s="20">
        <f t="shared" si="1"/>
        <v>50</v>
      </c>
      <c r="U15" s="32">
        <f t="shared" si="1"/>
        <v>1085.94</v>
      </c>
      <c r="V15" s="96">
        <f t="shared" si="1"/>
        <v>18</v>
      </c>
      <c r="W15" s="97">
        <f t="shared" si="1"/>
        <v>574.64</v>
      </c>
      <c r="X15" s="20">
        <f t="shared" si="1"/>
        <v>16</v>
      </c>
      <c r="Y15" s="32">
        <f t="shared" si="1"/>
        <v>478.7</v>
      </c>
      <c r="Z15" s="98">
        <f t="shared" si="1"/>
        <v>1052</v>
      </c>
      <c r="AA15" s="76">
        <f t="shared" si="1"/>
        <v>15052.650000000001</v>
      </c>
    </row>
    <row r="16" spans="1:29" s="16" customFormat="1" x14ac:dyDescent="0.25">
      <c r="B16" s="57"/>
      <c r="C16" s="57"/>
      <c r="D16" s="3"/>
      <c r="E16" s="3"/>
      <c r="F16" s="57"/>
      <c r="G16" s="57"/>
      <c r="H16" s="3"/>
      <c r="I16" s="3"/>
      <c r="J16" s="57"/>
      <c r="K16" s="57"/>
      <c r="L16" s="3"/>
      <c r="M16" s="3"/>
      <c r="N16" s="57"/>
      <c r="O16" s="57"/>
      <c r="P16" s="3"/>
      <c r="Q16" s="3"/>
      <c r="R16" s="57"/>
      <c r="S16" s="57"/>
      <c r="T16" s="3"/>
      <c r="U16" s="3"/>
      <c r="V16" s="57"/>
      <c r="W16" s="57"/>
      <c r="X16" s="3"/>
      <c r="Y16" s="3"/>
      <c r="Z16" s="22"/>
      <c r="AA16" s="22"/>
    </row>
    <row r="17" spans="1:29" x14ac:dyDescent="0.25">
      <c r="A17" s="19" t="s">
        <v>74</v>
      </c>
      <c r="B17" s="55"/>
      <c r="C17" s="55"/>
      <c r="D17" s="2"/>
      <c r="E17" s="2"/>
      <c r="F17" s="55"/>
      <c r="G17" s="55"/>
      <c r="H17" s="2"/>
      <c r="I17" s="2"/>
      <c r="J17" s="55"/>
      <c r="K17" s="55"/>
      <c r="L17" s="2"/>
      <c r="M17" s="2"/>
      <c r="N17" s="55"/>
      <c r="O17" s="55"/>
      <c r="P17" s="2"/>
      <c r="Q17" s="2"/>
      <c r="R17" s="55"/>
      <c r="S17" s="55"/>
      <c r="T17" s="2"/>
      <c r="U17" s="2"/>
      <c r="V17" s="55"/>
      <c r="W17" s="55"/>
      <c r="X17" s="2"/>
      <c r="Y17" s="2"/>
      <c r="Z17" s="21"/>
      <c r="AA17" s="21"/>
    </row>
    <row r="18" spans="1:29" x14ac:dyDescent="0.25">
      <c r="A18" s="33" t="s">
        <v>75</v>
      </c>
      <c r="B18" s="57"/>
      <c r="C18" s="57"/>
      <c r="D18" s="3">
        <v>95</v>
      </c>
      <c r="E18" s="3">
        <v>3682.93</v>
      </c>
      <c r="F18" s="57">
        <v>53</v>
      </c>
      <c r="G18" s="57">
        <v>3133.12</v>
      </c>
      <c r="H18" s="3">
        <v>105</v>
      </c>
      <c r="I18" s="3">
        <v>5072.96</v>
      </c>
      <c r="J18" s="57">
        <v>14</v>
      </c>
      <c r="K18" s="57">
        <v>779.8</v>
      </c>
      <c r="L18" s="3">
        <v>64</v>
      </c>
      <c r="M18" s="3">
        <v>2998.09</v>
      </c>
      <c r="N18" s="57">
        <v>13</v>
      </c>
      <c r="O18" s="57">
        <v>476.45</v>
      </c>
      <c r="P18" s="3">
        <v>21</v>
      </c>
      <c r="Q18" s="3">
        <v>361.2</v>
      </c>
      <c r="R18" s="57">
        <v>24</v>
      </c>
      <c r="S18" s="57">
        <v>1661.05</v>
      </c>
      <c r="T18" s="3">
        <v>18</v>
      </c>
      <c r="U18" s="3">
        <v>1099.98</v>
      </c>
      <c r="V18" s="57"/>
      <c r="W18" s="57"/>
      <c r="X18" s="3"/>
      <c r="Y18" s="3"/>
      <c r="Z18" s="22">
        <f t="shared" ref="Z18:AA23" si="2">B18+D18+F18+H18+J18+L18+N18+P18+R18+T18+V18+X18</f>
        <v>407</v>
      </c>
      <c r="AA18" s="22">
        <f t="shared" si="2"/>
        <v>19265.579999999998</v>
      </c>
    </row>
    <row r="19" spans="1:29" x14ac:dyDescent="0.25">
      <c r="A19" s="33" t="s">
        <v>76</v>
      </c>
      <c r="B19" s="55"/>
      <c r="C19" s="55"/>
      <c r="D19" s="2"/>
      <c r="E19" s="2"/>
      <c r="F19" s="55"/>
      <c r="G19" s="55"/>
      <c r="H19" s="2"/>
      <c r="I19" s="2"/>
      <c r="J19" s="55"/>
      <c r="K19" s="55"/>
      <c r="L19" s="2">
        <v>2</v>
      </c>
      <c r="M19" s="2">
        <v>172.99</v>
      </c>
      <c r="N19" s="55"/>
      <c r="O19" s="55"/>
      <c r="P19" s="2"/>
      <c r="Q19" s="2"/>
      <c r="R19" s="55">
        <v>4</v>
      </c>
      <c r="S19" s="55">
        <v>695.9</v>
      </c>
      <c r="T19" s="2"/>
      <c r="U19" s="2"/>
      <c r="V19" s="55"/>
      <c r="W19" s="55"/>
      <c r="X19" s="2"/>
      <c r="Y19" s="2"/>
      <c r="Z19" s="22">
        <f t="shared" si="2"/>
        <v>6</v>
      </c>
      <c r="AA19" s="22">
        <f t="shared" si="2"/>
        <v>868.89</v>
      </c>
    </row>
    <row r="20" spans="1:29" x14ac:dyDescent="0.25">
      <c r="A20" s="33" t="s">
        <v>77</v>
      </c>
      <c r="B20" s="55"/>
      <c r="C20" s="55"/>
      <c r="D20" s="2"/>
      <c r="E20" s="2"/>
      <c r="F20" s="55"/>
      <c r="G20" s="55"/>
      <c r="H20" s="2"/>
      <c r="I20" s="2"/>
      <c r="J20" s="55"/>
      <c r="K20" s="55"/>
      <c r="L20" s="2"/>
      <c r="M20" s="2"/>
      <c r="N20" s="55"/>
      <c r="O20" s="55"/>
      <c r="P20" s="2"/>
      <c r="Q20" s="2"/>
      <c r="R20" s="55"/>
      <c r="S20" s="55"/>
      <c r="T20" s="2"/>
      <c r="U20" s="2"/>
      <c r="V20" s="55"/>
      <c r="W20" s="55"/>
      <c r="X20" s="2"/>
      <c r="Y20" s="2"/>
      <c r="Z20" s="22">
        <f t="shared" si="2"/>
        <v>0</v>
      </c>
      <c r="AA20" s="22">
        <f t="shared" si="2"/>
        <v>0</v>
      </c>
    </row>
    <row r="21" spans="1:29" x14ac:dyDescent="0.25">
      <c r="A21" s="33" t="s">
        <v>78</v>
      </c>
      <c r="B21" s="57">
        <v>6</v>
      </c>
      <c r="C21" s="57">
        <v>1179.7</v>
      </c>
      <c r="D21" s="3">
        <v>10</v>
      </c>
      <c r="E21" s="3">
        <v>2947.55</v>
      </c>
      <c r="F21" s="57">
        <v>3</v>
      </c>
      <c r="G21" s="57">
        <v>972.65</v>
      </c>
      <c r="H21" s="3">
        <v>2</v>
      </c>
      <c r="I21" s="3">
        <v>471.16</v>
      </c>
      <c r="J21" s="57">
        <v>1</v>
      </c>
      <c r="K21" s="57">
        <v>254.8</v>
      </c>
      <c r="L21" s="3"/>
      <c r="M21" s="3"/>
      <c r="N21" s="57"/>
      <c r="O21" s="57"/>
      <c r="P21" s="3">
        <v>2</v>
      </c>
      <c r="Q21" s="3">
        <v>614.74</v>
      </c>
      <c r="R21" s="57">
        <v>24</v>
      </c>
      <c r="S21" s="57">
        <v>6361.24</v>
      </c>
      <c r="T21" s="3">
        <v>4</v>
      </c>
      <c r="U21" s="3">
        <v>1034.9100000000001</v>
      </c>
      <c r="V21" s="57">
        <v>1</v>
      </c>
      <c r="W21" s="57">
        <v>498.2</v>
      </c>
      <c r="X21" s="3"/>
      <c r="Y21" s="3"/>
      <c r="Z21" s="22">
        <f t="shared" si="2"/>
        <v>53</v>
      </c>
      <c r="AA21" s="22">
        <f t="shared" si="2"/>
        <v>14334.95</v>
      </c>
    </row>
    <row r="22" spans="1:29" x14ac:dyDescent="0.25">
      <c r="A22" s="33" t="s">
        <v>79</v>
      </c>
      <c r="B22" s="57">
        <v>10</v>
      </c>
      <c r="C22" s="57">
        <v>1355.6</v>
      </c>
      <c r="D22" s="3">
        <v>3</v>
      </c>
      <c r="E22" s="3">
        <v>777.61</v>
      </c>
      <c r="F22" s="57">
        <v>20</v>
      </c>
      <c r="G22" s="57">
        <v>1616.27</v>
      </c>
      <c r="H22" s="3">
        <v>10</v>
      </c>
      <c r="I22" s="3">
        <v>1784.03</v>
      </c>
      <c r="J22" s="57">
        <v>1</v>
      </c>
      <c r="K22" s="57">
        <v>79.5</v>
      </c>
      <c r="L22" s="3">
        <v>8</v>
      </c>
      <c r="M22" s="3">
        <v>1252.1500000000001</v>
      </c>
      <c r="N22" s="57">
        <v>1</v>
      </c>
      <c r="O22" s="57">
        <v>1013.7</v>
      </c>
      <c r="P22" s="3">
        <v>16</v>
      </c>
      <c r="Q22" s="3">
        <v>5565.95</v>
      </c>
      <c r="R22" s="57">
        <v>8</v>
      </c>
      <c r="S22" s="57">
        <v>1749.42</v>
      </c>
      <c r="T22" s="3">
        <v>8</v>
      </c>
      <c r="U22" s="3">
        <v>2521.11</v>
      </c>
      <c r="V22" s="57">
        <v>6</v>
      </c>
      <c r="W22" s="57">
        <v>2170.85</v>
      </c>
      <c r="X22" s="3"/>
      <c r="Y22" s="3"/>
      <c r="Z22" s="22">
        <f t="shared" si="2"/>
        <v>91</v>
      </c>
      <c r="AA22" s="22">
        <f t="shared" si="2"/>
        <v>19886.189999999999</v>
      </c>
    </row>
    <row r="23" spans="1:29" x14ac:dyDescent="0.25">
      <c r="A23" s="33" t="s">
        <v>61</v>
      </c>
      <c r="B23" s="56"/>
      <c r="C23" s="56"/>
      <c r="D23" s="4"/>
      <c r="E23" s="4"/>
      <c r="F23" s="56">
        <v>1</v>
      </c>
      <c r="G23" s="56">
        <v>430.22</v>
      </c>
      <c r="H23" s="4"/>
      <c r="I23" s="4"/>
      <c r="J23" s="55"/>
      <c r="K23" s="55"/>
      <c r="L23" s="2"/>
      <c r="M23" s="2"/>
      <c r="N23" s="55"/>
      <c r="O23" s="55"/>
      <c r="P23" s="2"/>
      <c r="Q23" s="2"/>
      <c r="R23" s="55"/>
      <c r="S23" s="55"/>
      <c r="T23" s="2"/>
      <c r="U23" s="2"/>
      <c r="V23" s="55"/>
      <c r="W23" s="55"/>
      <c r="X23" s="2"/>
      <c r="Y23" s="2"/>
      <c r="Z23" s="22">
        <f t="shared" si="2"/>
        <v>1</v>
      </c>
      <c r="AA23" s="22">
        <f t="shared" si="2"/>
        <v>430.22</v>
      </c>
    </row>
    <row r="24" spans="1:29" x14ac:dyDescent="0.25">
      <c r="A24" s="19" t="s">
        <v>80</v>
      </c>
      <c r="B24" s="96">
        <f t="shared" ref="B24:AA24" si="3">SUM(B18:B23)</f>
        <v>16</v>
      </c>
      <c r="C24" s="97">
        <f t="shared" si="3"/>
        <v>2535.3000000000002</v>
      </c>
      <c r="D24" s="20">
        <f t="shared" si="3"/>
        <v>108</v>
      </c>
      <c r="E24" s="32">
        <f t="shared" si="3"/>
        <v>7408.0899999999992</v>
      </c>
      <c r="F24" s="96">
        <f t="shared" si="3"/>
        <v>77</v>
      </c>
      <c r="G24" s="97">
        <f t="shared" si="3"/>
        <v>6152.2599999999993</v>
      </c>
      <c r="H24" s="20">
        <f t="shared" si="3"/>
        <v>117</v>
      </c>
      <c r="I24" s="32">
        <f t="shared" si="3"/>
        <v>7328.15</v>
      </c>
      <c r="J24" s="101">
        <f t="shared" si="3"/>
        <v>16</v>
      </c>
      <c r="K24" s="102">
        <f t="shared" si="3"/>
        <v>1114.0999999999999</v>
      </c>
      <c r="L24" s="103">
        <f t="shared" si="3"/>
        <v>74</v>
      </c>
      <c r="M24" s="104">
        <f t="shared" si="3"/>
        <v>4423.2299999999996</v>
      </c>
      <c r="N24" s="101">
        <f t="shared" si="3"/>
        <v>14</v>
      </c>
      <c r="O24" s="102">
        <f t="shared" si="3"/>
        <v>1490.15</v>
      </c>
      <c r="P24" s="103">
        <f t="shared" si="3"/>
        <v>39</v>
      </c>
      <c r="Q24" s="104">
        <f t="shared" si="3"/>
        <v>6541.8899999999994</v>
      </c>
      <c r="R24" s="101">
        <f t="shared" si="3"/>
        <v>60</v>
      </c>
      <c r="S24" s="102">
        <f t="shared" si="3"/>
        <v>10467.609999999999</v>
      </c>
      <c r="T24" s="103">
        <f t="shared" si="3"/>
        <v>30</v>
      </c>
      <c r="U24" s="104">
        <f t="shared" si="3"/>
        <v>4656</v>
      </c>
      <c r="V24" s="101">
        <f t="shared" si="3"/>
        <v>7</v>
      </c>
      <c r="W24" s="102">
        <f t="shared" si="3"/>
        <v>2669.0499999999997</v>
      </c>
      <c r="X24" s="103">
        <f t="shared" si="3"/>
        <v>0</v>
      </c>
      <c r="Y24" s="104">
        <f t="shared" si="3"/>
        <v>0</v>
      </c>
      <c r="Z24" s="98">
        <f t="shared" si="3"/>
        <v>558</v>
      </c>
      <c r="AA24" s="76">
        <f t="shared" si="3"/>
        <v>54785.83</v>
      </c>
    </row>
    <row r="25" spans="1:29" s="16" customFormat="1" x14ac:dyDescent="0.25">
      <c r="A25" s="19"/>
      <c r="B25" s="96"/>
      <c r="C25" s="96"/>
      <c r="D25" s="20"/>
      <c r="E25" s="20"/>
      <c r="F25" s="96"/>
      <c r="G25" s="96"/>
      <c r="H25" s="20"/>
      <c r="I25" s="20"/>
      <c r="J25" s="96"/>
      <c r="K25" s="96"/>
      <c r="L25" s="20"/>
      <c r="M25" s="20"/>
      <c r="N25" s="96"/>
      <c r="O25" s="96"/>
      <c r="P25" s="20"/>
      <c r="Q25" s="20"/>
      <c r="R25" s="96"/>
      <c r="S25" s="96"/>
      <c r="T25" s="20"/>
      <c r="U25" s="20"/>
      <c r="V25" s="96"/>
      <c r="W25" s="96"/>
      <c r="X25" s="20"/>
      <c r="Y25" s="20"/>
      <c r="Z25" s="26"/>
      <c r="AA25" s="26"/>
    </row>
    <row r="26" spans="1:29" ht="13.8" thickBot="1" x14ac:dyDescent="0.3">
      <c r="A26" s="71" t="s">
        <v>81</v>
      </c>
      <c r="B26" s="89">
        <f t="shared" ref="B26:AA26" si="4">B15+B24</f>
        <v>301</v>
      </c>
      <c r="C26" s="90">
        <f t="shared" si="4"/>
        <v>5789.8700000000008</v>
      </c>
      <c r="D26" s="30">
        <f t="shared" si="4"/>
        <v>245</v>
      </c>
      <c r="E26" s="46">
        <f t="shared" si="4"/>
        <v>9357.0999999999985</v>
      </c>
      <c r="F26" s="89">
        <f t="shared" si="4"/>
        <v>131</v>
      </c>
      <c r="G26" s="90">
        <f t="shared" si="4"/>
        <v>7186.3599999999988</v>
      </c>
      <c r="H26" s="30">
        <f t="shared" si="4"/>
        <v>156</v>
      </c>
      <c r="I26" s="46">
        <f t="shared" si="4"/>
        <v>8080.42</v>
      </c>
      <c r="J26" s="89">
        <f t="shared" si="4"/>
        <v>74</v>
      </c>
      <c r="K26" s="90">
        <f t="shared" si="4"/>
        <v>2226.6099999999997</v>
      </c>
      <c r="L26" s="30">
        <f t="shared" si="4"/>
        <v>127</v>
      </c>
      <c r="M26" s="46">
        <f t="shared" si="4"/>
        <v>5357.5099999999993</v>
      </c>
      <c r="N26" s="89">
        <f t="shared" si="4"/>
        <v>40</v>
      </c>
      <c r="O26" s="90">
        <f t="shared" si="4"/>
        <v>1965.8500000000001</v>
      </c>
      <c r="P26" s="30">
        <f t="shared" si="4"/>
        <v>69</v>
      </c>
      <c r="Q26" s="46">
        <f t="shared" si="4"/>
        <v>7089.7899999999991</v>
      </c>
      <c r="R26" s="89">
        <f t="shared" si="4"/>
        <v>346</v>
      </c>
      <c r="S26" s="90">
        <f t="shared" si="4"/>
        <v>13320.64</v>
      </c>
      <c r="T26" s="30">
        <f t="shared" si="4"/>
        <v>80</v>
      </c>
      <c r="U26" s="46">
        <f t="shared" si="4"/>
        <v>5741.9400000000005</v>
      </c>
      <c r="V26" s="89">
        <f t="shared" si="4"/>
        <v>25</v>
      </c>
      <c r="W26" s="90">
        <f t="shared" si="4"/>
        <v>3243.6899999999996</v>
      </c>
      <c r="X26" s="30">
        <f t="shared" si="4"/>
        <v>16</v>
      </c>
      <c r="Y26" s="46">
        <f t="shared" si="4"/>
        <v>478.7</v>
      </c>
      <c r="Z26" s="24">
        <f t="shared" si="4"/>
        <v>1610</v>
      </c>
      <c r="AA26" s="25">
        <f t="shared" si="4"/>
        <v>69838.48000000001</v>
      </c>
      <c r="AC26" s="44"/>
    </row>
    <row r="27" spans="1:29" ht="13.8" thickTop="1" x14ac:dyDescent="0.25">
      <c r="A27" s="19"/>
      <c r="B27" s="87"/>
      <c r="C27" s="87"/>
      <c r="D27" s="28"/>
      <c r="E27" s="28"/>
      <c r="F27" s="87"/>
      <c r="G27" s="87"/>
      <c r="H27" s="28"/>
      <c r="I27" s="28"/>
      <c r="J27" s="87"/>
      <c r="K27" s="87"/>
      <c r="L27" s="28"/>
      <c r="M27" s="28"/>
      <c r="N27" s="87"/>
      <c r="O27" s="87"/>
      <c r="P27" s="28"/>
      <c r="Q27" s="28"/>
      <c r="R27" s="87"/>
      <c r="S27" s="87"/>
      <c r="T27" s="28"/>
      <c r="U27" s="28"/>
      <c r="V27" s="87"/>
      <c r="W27" s="87"/>
      <c r="X27" s="28"/>
      <c r="Y27" s="28"/>
      <c r="Z27" s="49"/>
      <c r="AA27" s="50"/>
    </row>
    <row r="28" spans="1:29" ht="12.75" customHeight="1" x14ac:dyDescent="0.25">
      <c r="A28" s="19" t="s">
        <v>53</v>
      </c>
      <c r="B28" s="87"/>
      <c r="C28" s="88">
        <v>118100.93</v>
      </c>
      <c r="D28" s="28"/>
      <c r="E28" s="93">
        <v>115306.22</v>
      </c>
      <c r="F28" s="87"/>
      <c r="G28" s="88">
        <v>135552.74</v>
      </c>
      <c r="H28" s="28"/>
      <c r="I28" s="93">
        <v>211676.96</v>
      </c>
      <c r="J28" s="87"/>
      <c r="K28" s="88">
        <v>151107.56</v>
      </c>
      <c r="L28" s="28"/>
      <c r="M28" s="93">
        <v>135509.07999999999</v>
      </c>
      <c r="N28" s="87"/>
      <c r="O28" s="88">
        <v>15744.45</v>
      </c>
      <c r="P28" s="28"/>
      <c r="Q28" s="93">
        <v>63492.89</v>
      </c>
      <c r="R28" s="87"/>
      <c r="S28" s="88">
        <v>120550.47</v>
      </c>
      <c r="T28" s="28"/>
      <c r="U28" s="93">
        <v>126603.93</v>
      </c>
      <c r="V28" s="87"/>
      <c r="W28" s="88">
        <v>11810.47</v>
      </c>
      <c r="X28" s="28"/>
      <c r="Y28" s="93">
        <v>8561.39</v>
      </c>
      <c r="Z28" s="42"/>
      <c r="AA28" s="27">
        <f>C28+E28+G28+I28+K28+M28+O28+Q28+S28+U28+W28+Y28</f>
        <v>1214017.0899999996</v>
      </c>
      <c r="AC28" s="44"/>
    </row>
    <row r="29" spans="1:29" s="6" customFormat="1" ht="12.75" customHeight="1" x14ac:dyDescent="0.25">
      <c r="A29" s="33" t="s">
        <v>54</v>
      </c>
      <c r="B29" s="96"/>
      <c r="C29" s="105">
        <f>C26/C28</f>
        <v>4.9024762125073874E-2</v>
      </c>
      <c r="D29" s="20"/>
      <c r="E29" s="106">
        <f>E26/E28</f>
        <v>8.1150002142122063E-2</v>
      </c>
      <c r="F29" s="96"/>
      <c r="G29" s="105">
        <f>G26/G28</f>
        <v>5.3015232299988911E-2</v>
      </c>
      <c r="H29" s="20"/>
      <c r="I29" s="106">
        <f>I26/I28</f>
        <v>3.8173356231117457E-2</v>
      </c>
      <c r="J29" s="96"/>
      <c r="K29" s="105">
        <f>K26/K28</f>
        <v>1.4735265396383873E-2</v>
      </c>
      <c r="L29" s="20"/>
      <c r="M29" s="106">
        <f>M26/M28</f>
        <v>3.9536169827143683E-2</v>
      </c>
      <c r="N29" s="96"/>
      <c r="O29" s="105">
        <f>O26/O28</f>
        <v>0.12485987125622044</v>
      </c>
      <c r="P29" s="20"/>
      <c r="Q29" s="106">
        <f>Q26/Q28</f>
        <v>0.11166273893029596</v>
      </c>
      <c r="R29" s="96"/>
      <c r="S29" s="105">
        <f>S26/S28</f>
        <v>0.11049844932168244</v>
      </c>
      <c r="T29" s="20"/>
      <c r="U29" s="106">
        <f>U26/U28</f>
        <v>4.535356840818449E-2</v>
      </c>
      <c r="V29" s="96"/>
      <c r="W29" s="105">
        <f>W26/W28</f>
        <v>0.27464529354039252</v>
      </c>
      <c r="X29" s="20"/>
      <c r="Y29" s="106">
        <f>Y26/Y28</f>
        <v>5.5913817732868146E-2</v>
      </c>
      <c r="Z29" s="26"/>
      <c r="AA29" s="107">
        <f>AA26/AA28</f>
        <v>5.7526768424652104E-2</v>
      </c>
    </row>
    <row r="30" spans="1:29" s="18" customFormat="1" ht="13.5" customHeight="1" x14ac:dyDescent="0.25">
      <c r="B30" s="57"/>
      <c r="C30" s="108"/>
      <c r="D30" s="3"/>
      <c r="E30" s="109"/>
      <c r="F30" s="57"/>
      <c r="G30" s="108"/>
      <c r="H30" s="3"/>
      <c r="I30" s="109"/>
      <c r="J30" s="57"/>
      <c r="K30" s="108"/>
      <c r="L30" s="3"/>
      <c r="M30" s="109"/>
      <c r="N30" s="57"/>
      <c r="O30" s="108"/>
      <c r="P30" s="3"/>
      <c r="Q30" s="109"/>
      <c r="R30" s="57"/>
      <c r="S30" s="108"/>
      <c r="T30" s="3"/>
      <c r="U30" s="109"/>
      <c r="V30" s="57"/>
      <c r="W30" s="108"/>
      <c r="X30" s="3"/>
      <c r="Y30" s="109"/>
      <c r="Z30" s="22"/>
      <c r="AA30" s="110"/>
    </row>
    <row r="31" spans="1:29" x14ac:dyDescent="0.25">
      <c r="A31" s="19" t="s">
        <v>51</v>
      </c>
      <c r="B31" s="55"/>
      <c r="C31" s="55"/>
      <c r="D31" s="2"/>
      <c r="E31" s="2"/>
      <c r="F31" s="55"/>
      <c r="G31" s="55"/>
      <c r="H31" s="2"/>
      <c r="I31" s="2"/>
      <c r="J31" s="55"/>
      <c r="K31" s="55"/>
      <c r="L31" s="2"/>
      <c r="M31" s="2"/>
      <c r="N31" s="55"/>
      <c r="O31" s="55"/>
      <c r="P31" s="2"/>
      <c r="Q31" s="2"/>
      <c r="R31" s="55"/>
      <c r="S31" s="55"/>
      <c r="T31" s="2"/>
      <c r="U31" s="2"/>
      <c r="V31" s="55"/>
      <c r="W31" s="55"/>
      <c r="X31" s="2"/>
      <c r="Y31" s="2"/>
      <c r="Z31" s="21"/>
      <c r="AA31" s="21"/>
    </row>
    <row r="32" spans="1:29" s="16" customFormat="1" x14ac:dyDescent="0.25">
      <c r="A32" s="33" t="s">
        <v>82</v>
      </c>
      <c r="B32" s="57">
        <v>10</v>
      </c>
      <c r="C32" s="57">
        <v>838</v>
      </c>
      <c r="D32" s="3">
        <v>15</v>
      </c>
      <c r="E32" s="3">
        <v>1248.79</v>
      </c>
      <c r="F32" s="57">
        <v>22</v>
      </c>
      <c r="G32" s="57">
        <v>543.98</v>
      </c>
      <c r="H32" s="3">
        <v>63</v>
      </c>
      <c r="I32" s="3">
        <v>2301.6999999999998</v>
      </c>
      <c r="J32" s="57">
        <v>34</v>
      </c>
      <c r="K32" s="57">
        <v>1660.8</v>
      </c>
      <c r="L32" s="3">
        <v>60</v>
      </c>
      <c r="M32" s="3">
        <v>2278</v>
      </c>
      <c r="N32" s="57">
        <v>41</v>
      </c>
      <c r="O32" s="58">
        <v>1699.98</v>
      </c>
      <c r="P32" s="3">
        <v>18</v>
      </c>
      <c r="Q32" s="94">
        <v>700</v>
      </c>
      <c r="R32" s="57">
        <v>57</v>
      </c>
      <c r="S32" s="58">
        <v>1273.93</v>
      </c>
      <c r="T32" s="3">
        <v>46</v>
      </c>
      <c r="U32" s="94">
        <v>3837.65</v>
      </c>
      <c r="V32" s="57">
        <v>19</v>
      </c>
      <c r="W32" s="58">
        <v>1018.96</v>
      </c>
      <c r="X32" s="3">
        <v>6</v>
      </c>
      <c r="Y32" s="94">
        <v>457.75</v>
      </c>
      <c r="Z32" s="22">
        <f>B32+D32+F32+H32+J32+L32+N32+P32+R32+T32+V32+X32</f>
        <v>391</v>
      </c>
      <c r="AA32" s="45">
        <f>C32+E32+G32+I32+K32+M32+O32+Q32+S32+U32+W32+Y32</f>
        <v>17859.54</v>
      </c>
    </row>
    <row r="33" spans="1:31" x14ac:dyDescent="0.25">
      <c r="A33" s="33" t="s">
        <v>83</v>
      </c>
      <c r="B33" s="57">
        <v>25</v>
      </c>
      <c r="C33" s="57">
        <v>1890.55</v>
      </c>
      <c r="D33" s="3">
        <v>58</v>
      </c>
      <c r="E33" s="3">
        <v>2790.42</v>
      </c>
      <c r="F33" s="57">
        <v>52</v>
      </c>
      <c r="G33" s="57">
        <v>1382.61</v>
      </c>
      <c r="H33" s="3">
        <v>56</v>
      </c>
      <c r="I33" s="3">
        <v>958.37</v>
      </c>
      <c r="J33" s="57">
        <v>32</v>
      </c>
      <c r="K33" s="57">
        <v>553.01</v>
      </c>
      <c r="L33" s="3">
        <v>51</v>
      </c>
      <c r="M33" s="3">
        <v>842.08</v>
      </c>
      <c r="N33" s="57">
        <v>51</v>
      </c>
      <c r="O33" s="58">
        <v>1179.4100000000001</v>
      </c>
      <c r="P33" s="3">
        <v>28</v>
      </c>
      <c r="Q33" s="94">
        <v>407.42</v>
      </c>
      <c r="R33" s="57">
        <v>22</v>
      </c>
      <c r="S33" s="58">
        <v>432.31</v>
      </c>
      <c r="T33" s="3">
        <v>22</v>
      </c>
      <c r="U33" s="94">
        <v>383.36</v>
      </c>
      <c r="V33" s="57">
        <v>10</v>
      </c>
      <c r="W33" s="58">
        <v>384.08</v>
      </c>
      <c r="X33" s="3">
        <v>20</v>
      </c>
      <c r="Y33" s="94">
        <v>1526.16</v>
      </c>
      <c r="Z33" s="22">
        <f>B33+D33+F33+H33+J33+L33+N33+P33+R33+T33+V33+X33</f>
        <v>427</v>
      </c>
      <c r="AA33" s="45">
        <f>C33+E33+G33+I33+K33+M33+O33+Q33+S33+U33+W33+Y33</f>
        <v>12729.78</v>
      </c>
    </row>
    <row r="34" spans="1:31" s="14" customFormat="1" x14ac:dyDescent="0.25">
      <c r="A34" s="31" t="s">
        <v>84</v>
      </c>
      <c r="B34" s="101">
        <f t="shared" ref="B34:M34" si="5">B32+B33</f>
        <v>35</v>
      </c>
      <c r="C34" s="102">
        <f t="shared" si="5"/>
        <v>2728.55</v>
      </c>
      <c r="D34" s="103">
        <f t="shared" si="5"/>
        <v>73</v>
      </c>
      <c r="E34" s="104">
        <f t="shared" si="5"/>
        <v>4039.21</v>
      </c>
      <c r="F34" s="101">
        <f t="shared" si="5"/>
        <v>74</v>
      </c>
      <c r="G34" s="102">
        <f t="shared" si="5"/>
        <v>1926.59</v>
      </c>
      <c r="H34" s="103">
        <f t="shared" si="5"/>
        <v>119</v>
      </c>
      <c r="I34" s="104">
        <f t="shared" si="5"/>
        <v>3260.0699999999997</v>
      </c>
      <c r="J34" s="101">
        <f t="shared" si="5"/>
        <v>66</v>
      </c>
      <c r="K34" s="102">
        <f t="shared" si="5"/>
        <v>2213.81</v>
      </c>
      <c r="L34" s="103">
        <f t="shared" si="5"/>
        <v>111</v>
      </c>
      <c r="M34" s="104">
        <f t="shared" si="5"/>
        <v>3120.08</v>
      </c>
      <c r="N34" s="101">
        <f t="shared" ref="N34:AA34" si="6">SUM(N32:N33)</f>
        <v>92</v>
      </c>
      <c r="O34" s="102">
        <f t="shared" si="6"/>
        <v>2879.3900000000003</v>
      </c>
      <c r="P34" s="103">
        <f t="shared" si="6"/>
        <v>46</v>
      </c>
      <c r="Q34" s="104">
        <f t="shared" si="6"/>
        <v>1107.42</v>
      </c>
      <c r="R34" s="101">
        <f t="shared" si="6"/>
        <v>79</v>
      </c>
      <c r="S34" s="102">
        <f t="shared" si="6"/>
        <v>1706.24</v>
      </c>
      <c r="T34" s="103">
        <f t="shared" si="6"/>
        <v>68</v>
      </c>
      <c r="U34" s="104">
        <f t="shared" si="6"/>
        <v>4221.01</v>
      </c>
      <c r="V34" s="101">
        <f t="shared" si="6"/>
        <v>29</v>
      </c>
      <c r="W34" s="102">
        <f t="shared" si="6"/>
        <v>1403.04</v>
      </c>
      <c r="X34" s="103">
        <f t="shared" si="6"/>
        <v>26</v>
      </c>
      <c r="Y34" s="104">
        <f t="shared" si="6"/>
        <v>1983.91</v>
      </c>
      <c r="Z34" s="98">
        <f t="shared" si="6"/>
        <v>818</v>
      </c>
      <c r="AA34" s="76">
        <f t="shared" si="6"/>
        <v>30589.32</v>
      </c>
    </row>
    <row r="35" spans="1:31" s="1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1" s="14" customFormat="1" ht="26.4" x14ac:dyDescent="0.25">
      <c r="A36" s="132" t="s">
        <v>85</v>
      </c>
      <c r="B36" s="26"/>
      <c r="C36" s="27">
        <f>C15+C24+C34-C8</f>
        <v>1783.3100000000022</v>
      </c>
      <c r="D36" s="26"/>
      <c r="E36" s="27">
        <f>E15+E24+E34-E8</f>
        <v>8426.9199999999983</v>
      </c>
      <c r="F36" s="26"/>
      <c r="G36" s="27">
        <f>G15+G24+G34-G8</f>
        <v>6038.7099999999991</v>
      </c>
      <c r="H36" s="26"/>
      <c r="I36" s="27">
        <f>I15+I24+I34-I8</f>
        <v>7616.29</v>
      </c>
      <c r="J36" s="26"/>
      <c r="K36" s="27">
        <f>K15+K24+K34-K8</f>
        <v>3203.86</v>
      </c>
      <c r="L36" s="26"/>
      <c r="M36" s="27">
        <f>M15+M24+M34-M8</f>
        <v>5525.63</v>
      </c>
      <c r="N36" s="26"/>
      <c r="O36" s="27">
        <f>O15+O24+O34-O8</f>
        <v>4219.9800000000005</v>
      </c>
      <c r="P36" s="26"/>
      <c r="Q36" s="27">
        <f>Q15+Q24+Q34-Q8</f>
        <v>6512.4699999999993</v>
      </c>
      <c r="R36" s="26"/>
      <c r="S36" s="27">
        <f>S15+S24+S34-S8</f>
        <v>8577.84</v>
      </c>
      <c r="T36" s="26"/>
      <c r="U36" s="27">
        <f>U15+U24+U34-U8</f>
        <v>8120.7300000000005</v>
      </c>
      <c r="V36" s="26"/>
      <c r="W36" s="27">
        <f>W15+W24+W34-W8</f>
        <v>4260.2299999999996</v>
      </c>
      <c r="X36" s="26"/>
      <c r="Y36" s="27">
        <f>Y15+Y24+Y34-Y8</f>
        <v>2320.12</v>
      </c>
      <c r="Z36" s="26"/>
      <c r="AA36" s="27">
        <f>AA15+AA24+AA34-AA8</f>
        <v>66606.090000000011</v>
      </c>
      <c r="AE36" s="29"/>
    </row>
    <row r="37" spans="1:31" s="16" customFormat="1" x14ac:dyDescent="0.25">
      <c r="A37" s="75"/>
      <c r="B37" s="18"/>
      <c r="C37" s="18"/>
      <c r="D37" s="18"/>
      <c r="E37" s="18"/>
      <c r="F37" s="18"/>
      <c r="G37" s="18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31" ht="23.4" x14ac:dyDescent="0.25">
      <c r="A38" s="72" t="s">
        <v>86</v>
      </c>
    </row>
    <row r="39" spans="1:31" ht="24" x14ac:dyDescent="0.25">
      <c r="A39" s="73" t="s">
        <v>87</v>
      </c>
    </row>
  </sheetData>
  <mergeCells count="13">
    <mergeCell ref="N2:O2"/>
    <mergeCell ref="P2:Q2"/>
    <mergeCell ref="Z2:AA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4" type="noConversion"/>
  <pageMargins left="0.18" right="0.2" top="0.51" bottom="0.86" header="0.5" footer="0.5"/>
  <pageSetup scale="98" orientation="landscape" r:id="rId1"/>
  <headerFooter alignWithMargins="0">
    <oddFooter>&amp;L&amp;8&amp;Z&amp;F&amp;R&amp;8Prepared by Danielle Meier
&amp;D</oddFooter>
  </headerFooter>
  <ignoredErrors>
    <ignoredError sqref="C29:AA29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E3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1" width="49.44140625" customWidth="1"/>
    <col min="2" max="2" width="6" style="1" customWidth="1"/>
    <col min="3" max="3" width="9.5546875" style="1" customWidth="1"/>
    <col min="4" max="4" width="6" style="1" customWidth="1"/>
    <col min="5" max="5" width="10" style="1" customWidth="1"/>
    <col min="6" max="6" width="6.109375" style="1" customWidth="1"/>
    <col min="7" max="7" width="10.109375" style="1" customWidth="1"/>
    <col min="8" max="8" width="6.6640625" style="1" customWidth="1"/>
    <col min="9" max="9" width="9.33203125" style="1" customWidth="1"/>
    <col min="10" max="10" width="6.33203125" style="1" customWidth="1"/>
    <col min="11" max="11" width="9.33203125" style="1" customWidth="1"/>
    <col min="12" max="12" width="6.44140625" style="1" customWidth="1"/>
    <col min="13" max="13" width="8.6640625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7.33203125" style="1" customWidth="1"/>
    <col min="18" max="18" width="6.33203125" style="1" customWidth="1"/>
    <col min="19" max="19" width="8.109375" style="1" customWidth="1"/>
    <col min="20" max="20" width="6.33203125" style="1" customWidth="1"/>
    <col min="21" max="21" width="8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7.33203125" style="1" customWidth="1"/>
    <col min="26" max="26" width="6.88671875" style="2" customWidth="1"/>
    <col min="27" max="27" width="11.6640625" style="2" customWidth="1"/>
    <col min="28" max="194" width="8.88671875" customWidth="1"/>
  </cols>
  <sheetData>
    <row r="1" spans="1:29" x14ac:dyDescent="0.25">
      <c r="A1" t="s">
        <v>66</v>
      </c>
    </row>
    <row r="2" spans="1:29" s="16" customFormat="1" x14ac:dyDescent="0.25">
      <c r="A2" s="13" t="s">
        <v>90</v>
      </c>
      <c r="B2" s="144" t="s">
        <v>0</v>
      </c>
      <c r="C2" s="144"/>
      <c r="D2" s="143" t="s">
        <v>1</v>
      </c>
      <c r="E2" s="143"/>
      <c r="F2" s="144" t="s">
        <v>2</v>
      </c>
      <c r="G2" s="144"/>
      <c r="H2" s="143" t="s">
        <v>3</v>
      </c>
      <c r="I2" s="143"/>
      <c r="J2" s="144" t="s">
        <v>4</v>
      </c>
      <c r="K2" s="144"/>
      <c r="L2" s="143" t="s">
        <v>5</v>
      </c>
      <c r="M2" s="143"/>
      <c r="N2" s="144" t="s">
        <v>6</v>
      </c>
      <c r="O2" s="144"/>
      <c r="P2" s="143" t="s">
        <v>7</v>
      </c>
      <c r="Q2" s="143"/>
      <c r="R2" s="144" t="s">
        <v>8</v>
      </c>
      <c r="S2" s="144"/>
      <c r="T2" s="143" t="s">
        <v>9</v>
      </c>
      <c r="U2" s="143"/>
      <c r="V2" s="144" t="s">
        <v>10</v>
      </c>
      <c r="W2" s="144"/>
      <c r="X2" s="143" t="s">
        <v>11</v>
      </c>
      <c r="Y2" s="143"/>
      <c r="Z2" s="145" t="s">
        <v>12</v>
      </c>
      <c r="AA2" s="145"/>
    </row>
    <row r="3" spans="1:29" s="16" customFormat="1" x14ac:dyDescent="0.25">
      <c r="B3" s="85" t="s">
        <v>13</v>
      </c>
      <c r="C3" s="85" t="s">
        <v>14</v>
      </c>
      <c r="D3" s="91" t="s">
        <v>13</v>
      </c>
      <c r="E3" s="91" t="s">
        <v>14</v>
      </c>
      <c r="F3" s="85" t="s">
        <v>13</v>
      </c>
      <c r="G3" s="85" t="s">
        <v>14</v>
      </c>
      <c r="H3" s="91" t="s">
        <v>13</v>
      </c>
      <c r="I3" s="91" t="s">
        <v>14</v>
      </c>
      <c r="J3" s="85" t="s">
        <v>13</v>
      </c>
      <c r="K3" s="85" t="s">
        <v>14</v>
      </c>
      <c r="L3" s="91" t="s">
        <v>13</v>
      </c>
      <c r="M3" s="91" t="s">
        <v>14</v>
      </c>
      <c r="N3" s="85" t="s">
        <v>13</v>
      </c>
      <c r="O3" s="85" t="s">
        <v>14</v>
      </c>
      <c r="P3" s="91" t="s">
        <v>13</v>
      </c>
      <c r="Q3" s="91" t="s">
        <v>14</v>
      </c>
      <c r="R3" s="85" t="s">
        <v>13</v>
      </c>
      <c r="S3" s="85" t="s">
        <v>14</v>
      </c>
      <c r="T3" s="91" t="s">
        <v>13</v>
      </c>
      <c r="U3" s="91" t="s">
        <v>14</v>
      </c>
      <c r="V3" s="85" t="s">
        <v>13</v>
      </c>
      <c r="W3" s="85" t="s">
        <v>14</v>
      </c>
      <c r="X3" s="91" t="s">
        <v>13</v>
      </c>
      <c r="Y3" s="91" t="s">
        <v>14</v>
      </c>
      <c r="Z3" s="67" t="s">
        <v>13</v>
      </c>
      <c r="AA3" s="67" t="s">
        <v>14</v>
      </c>
    </row>
    <row r="4" spans="1:29" x14ac:dyDescent="0.25">
      <c r="A4" s="12" t="s">
        <v>89</v>
      </c>
      <c r="B4" s="55"/>
      <c r="C4" s="55"/>
      <c r="D4" s="2"/>
      <c r="E4" s="2"/>
      <c r="F4" s="55"/>
      <c r="G4" s="55"/>
      <c r="H4" s="2"/>
      <c r="I4" s="2"/>
      <c r="J4" s="55"/>
      <c r="K4" s="55"/>
      <c r="L4" s="2"/>
      <c r="M4" s="2"/>
      <c r="N4" s="55"/>
      <c r="O4" s="55"/>
      <c r="P4" s="2"/>
      <c r="Q4" s="2"/>
      <c r="R4" s="55"/>
      <c r="S4" s="55"/>
      <c r="T4" s="2"/>
      <c r="U4" s="2"/>
      <c r="V4" s="55"/>
      <c r="W4" s="55"/>
      <c r="X4" s="2"/>
      <c r="Y4" s="2"/>
      <c r="Z4" s="21"/>
      <c r="AA4" s="21"/>
    </row>
    <row r="5" spans="1:29" x14ac:dyDescent="0.25">
      <c r="A5" s="18" t="s">
        <v>92</v>
      </c>
      <c r="B5" s="56">
        <v>19</v>
      </c>
      <c r="C5" s="55"/>
      <c r="D5" s="4">
        <v>16</v>
      </c>
      <c r="E5" s="2"/>
      <c r="F5" s="56">
        <v>29</v>
      </c>
      <c r="G5" s="55"/>
      <c r="H5" s="4">
        <v>16</v>
      </c>
      <c r="I5" s="2"/>
      <c r="J5" s="56">
        <v>19</v>
      </c>
      <c r="K5" s="55"/>
      <c r="L5" s="4">
        <v>19</v>
      </c>
      <c r="M5" s="2"/>
      <c r="N5" s="56">
        <v>4</v>
      </c>
      <c r="O5" s="55"/>
      <c r="P5" s="4">
        <v>10</v>
      </c>
      <c r="Q5" s="2"/>
      <c r="R5" s="56">
        <v>15</v>
      </c>
      <c r="S5" s="55"/>
      <c r="T5" s="4">
        <v>18</v>
      </c>
      <c r="U5" s="2"/>
      <c r="V5" s="86">
        <v>11</v>
      </c>
      <c r="W5" s="55"/>
      <c r="X5" s="4">
        <v>3</v>
      </c>
      <c r="Y5" s="2"/>
      <c r="Z5" s="23">
        <f>B5+D5+F5+H5+J5+L5+N5+P5+R5+T5+V5+X5</f>
        <v>179</v>
      </c>
      <c r="AA5" s="21"/>
      <c r="AC5" s="68"/>
    </row>
    <row r="6" spans="1:29" x14ac:dyDescent="0.25">
      <c r="A6" s="69" t="s">
        <v>67</v>
      </c>
      <c r="B6" s="55"/>
      <c r="C6" s="55">
        <v>313.89</v>
      </c>
      <c r="D6" s="2"/>
      <c r="E6" s="2">
        <v>208.61</v>
      </c>
      <c r="F6" s="55"/>
      <c r="G6" s="55">
        <v>325.76</v>
      </c>
      <c r="H6" s="2"/>
      <c r="I6" s="2">
        <v>204.4</v>
      </c>
      <c r="J6" s="55"/>
      <c r="K6" s="55">
        <v>176.46</v>
      </c>
      <c r="L6" s="2"/>
      <c r="M6" s="2">
        <v>214.7</v>
      </c>
      <c r="N6" s="55"/>
      <c r="O6" s="55">
        <v>44.1</v>
      </c>
      <c r="P6" s="2"/>
      <c r="Q6" s="2">
        <v>130.4</v>
      </c>
      <c r="R6" s="55"/>
      <c r="S6" s="55">
        <v>231.74</v>
      </c>
      <c r="T6" s="2"/>
      <c r="U6" s="2">
        <v>203</v>
      </c>
      <c r="V6" s="55"/>
      <c r="W6" s="55">
        <v>104.46</v>
      </c>
      <c r="X6" s="2"/>
      <c r="Y6" s="2">
        <v>17.36</v>
      </c>
      <c r="Z6" s="21"/>
      <c r="AA6" s="22">
        <f>C6+E6+G6+I6+K6+M6+O6+Q6+S6+U6+W6+Y6</f>
        <v>2174.8800000000006</v>
      </c>
    </row>
    <row r="7" spans="1:29" x14ac:dyDescent="0.25">
      <c r="A7" s="33" t="s">
        <v>68</v>
      </c>
      <c r="B7" s="55"/>
      <c r="C7" s="86">
        <v>19</v>
      </c>
      <c r="D7" s="2"/>
      <c r="E7" s="92">
        <v>16</v>
      </c>
      <c r="F7" s="55"/>
      <c r="G7" s="86">
        <v>29</v>
      </c>
      <c r="H7" s="2"/>
      <c r="I7" s="92">
        <v>16</v>
      </c>
      <c r="J7" s="55"/>
      <c r="K7" s="86">
        <v>19</v>
      </c>
      <c r="L7" s="2"/>
      <c r="M7" s="92">
        <v>19</v>
      </c>
      <c r="N7" s="55"/>
      <c r="O7" s="86">
        <v>4</v>
      </c>
      <c r="P7" s="2"/>
      <c r="Q7" s="92">
        <v>10</v>
      </c>
      <c r="R7" s="55"/>
      <c r="S7" s="86">
        <v>15</v>
      </c>
      <c r="T7" s="2"/>
      <c r="U7" s="92">
        <v>221.58</v>
      </c>
      <c r="V7" s="55"/>
      <c r="W7" s="86">
        <v>11</v>
      </c>
      <c r="X7" s="2"/>
      <c r="Y7" s="92">
        <v>3</v>
      </c>
      <c r="Z7" s="21"/>
      <c r="AA7" s="23">
        <f>C7+E7+G7+I7+K7+M7+O7+Q7+S7+U7+W7+Y7</f>
        <v>382.58000000000004</v>
      </c>
    </row>
    <row r="8" spans="1:29" x14ac:dyDescent="0.25">
      <c r="A8" s="19" t="s">
        <v>30</v>
      </c>
      <c r="B8" s="57"/>
      <c r="C8" s="97">
        <f>SUM(C6:C7)</f>
        <v>332.89</v>
      </c>
      <c r="D8" s="3"/>
      <c r="E8" s="32">
        <f>SUM(E6:E7)</f>
        <v>224.61</v>
      </c>
      <c r="F8" s="57"/>
      <c r="G8" s="97">
        <f>SUM(G6:G7)</f>
        <v>354.76</v>
      </c>
      <c r="H8" s="3"/>
      <c r="I8" s="32">
        <f>SUM(I6:I7)</f>
        <v>220.4</v>
      </c>
      <c r="J8" s="57"/>
      <c r="K8" s="97">
        <f>SUM(K6:K7)</f>
        <v>195.46</v>
      </c>
      <c r="L8" s="3"/>
      <c r="M8" s="32">
        <f>SUM(M6:M7)</f>
        <v>233.7</v>
      </c>
      <c r="N8" s="57"/>
      <c r="O8" s="97">
        <f>SUM(O6:O7)</f>
        <v>48.1</v>
      </c>
      <c r="P8" s="3"/>
      <c r="Q8" s="32">
        <f>SUM(Q6:Q7)</f>
        <v>140.4</v>
      </c>
      <c r="R8" s="57"/>
      <c r="S8" s="97">
        <f>SUM(S6:S7)</f>
        <v>246.74</v>
      </c>
      <c r="T8" s="3"/>
      <c r="U8" s="32">
        <f>SUM(U6:U7)</f>
        <v>424.58000000000004</v>
      </c>
      <c r="V8" s="57"/>
      <c r="W8" s="97">
        <f>SUM(W6:W7)</f>
        <v>115.46</v>
      </c>
      <c r="X8" s="3"/>
      <c r="Y8" s="32">
        <f>SUM(Y6:Y7)</f>
        <v>20.36</v>
      </c>
      <c r="Z8" s="22"/>
      <c r="AA8" s="27">
        <f>SUM(AA6:AA7)</f>
        <v>2557.4600000000005</v>
      </c>
    </row>
    <row r="9" spans="1:29" s="16" customFormat="1" x14ac:dyDescent="0.25">
      <c r="B9" s="57"/>
      <c r="C9" s="57"/>
      <c r="D9" s="3"/>
      <c r="E9" s="3"/>
      <c r="F9" s="57"/>
      <c r="G9" s="57"/>
      <c r="H9" s="3"/>
      <c r="I9" s="3"/>
      <c r="J9" s="57"/>
      <c r="K9" s="57"/>
      <c r="L9" s="3"/>
      <c r="M9" s="3"/>
      <c r="N9" s="57"/>
      <c r="O9" s="57"/>
      <c r="P9" s="3"/>
      <c r="Q9" s="3"/>
      <c r="R9" s="57"/>
      <c r="S9" s="57"/>
      <c r="T9" s="3"/>
      <c r="U9" s="3"/>
      <c r="V9" s="57"/>
      <c r="W9" s="57"/>
      <c r="X9" s="3"/>
      <c r="Y9" s="3"/>
      <c r="Z9" s="22"/>
      <c r="AA9" s="22"/>
    </row>
    <row r="10" spans="1:29" x14ac:dyDescent="0.25">
      <c r="A10" s="19" t="s">
        <v>52</v>
      </c>
      <c r="B10" s="55"/>
      <c r="C10" s="55"/>
      <c r="D10" s="2"/>
      <c r="E10" s="2"/>
      <c r="F10" s="55"/>
      <c r="G10" s="55"/>
      <c r="H10" s="2"/>
      <c r="I10" s="2"/>
      <c r="J10" s="55"/>
      <c r="K10" s="55"/>
      <c r="L10" s="2"/>
      <c r="M10" s="2"/>
      <c r="N10" s="55"/>
      <c r="O10" s="55"/>
      <c r="P10" s="2"/>
      <c r="Q10" s="2"/>
      <c r="R10" s="55"/>
      <c r="S10" s="55"/>
      <c r="T10" s="2"/>
      <c r="U10" s="2"/>
      <c r="V10" s="55"/>
      <c r="W10" s="55"/>
      <c r="X10" s="2"/>
      <c r="Y10" s="2"/>
      <c r="Z10" s="21"/>
      <c r="AA10" s="21"/>
    </row>
    <row r="11" spans="1:29" x14ac:dyDescent="0.25">
      <c r="A11" s="17" t="s">
        <v>69</v>
      </c>
      <c r="B11" s="55">
        <v>20</v>
      </c>
      <c r="C11" s="55">
        <v>278.76</v>
      </c>
      <c r="D11" s="2">
        <v>5</v>
      </c>
      <c r="E11" s="2">
        <v>67.2</v>
      </c>
      <c r="F11" s="55">
        <v>13</v>
      </c>
      <c r="G11" s="55">
        <v>176.95</v>
      </c>
      <c r="H11" s="2">
        <v>12</v>
      </c>
      <c r="I11" s="2">
        <v>174.63</v>
      </c>
      <c r="J11" s="55">
        <v>12</v>
      </c>
      <c r="K11" s="55">
        <v>203.7</v>
      </c>
      <c r="L11" s="2">
        <v>16</v>
      </c>
      <c r="M11" s="2">
        <v>191.88</v>
      </c>
      <c r="N11" s="55">
        <v>3</v>
      </c>
      <c r="O11" s="55">
        <v>64.39</v>
      </c>
      <c r="P11" s="2">
        <v>5</v>
      </c>
      <c r="Q11" s="2">
        <v>73.040000000000006</v>
      </c>
      <c r="R11" s="55">
        <v>11</v>
      </c>
      <c r="S11" s="55">
        <v>193.88</v>
      </c>
      <c r="T11" s="2">
        <v>12</v>
      </c>
      <c r="U11" s="2">
        <v>172.46</v>
      </c>
      <c r="V11" s="55">
        <v>8</v>
      </c>
      <c r="W11" s="55">
        <v>115.41</v>
      </c>
      <c r="X11" s="2"/>
      <c r="Y11" s="2"/>
      <c r="Z11" s="22">
        <f t="shared" ref="Z11:AA14" si="0">B11+D11+F11+H11+J11+L11+N11+P11+R11+T11+V11+X11</f>
        <v>117</v>
      </c>
      <c r="AA11" s="22">
        <f t="shared" si="0"/>
        <v>1712.3</v>
      </c>
    </row>
    <row r="12" spans="1:29" x14ac:dyDescent="0.25">
      <c r="A12" s="17" t="s">
        <v>70</v>
      </c>
      <c r="B12" s="55">
        <v>1</v>
      </c>
      <c r="C12" s="55">
        <v>12.02</v>
      </c>
      <c r="D12" s="2"/>
      <c r="E12" s="2"/>
      <c r="F12" s="55"/>
      <c r="G12" s="55"/>
      <c r="H12" s="2">
        <v>1</v>
      </c>
      <c r="I12" s="2">
        <v>50.63</v>
      </c>
      <c r="J12" s="55"/>
      <c r="K12" s="55"/>
      <c r="L12" s="2"/>
      <c r="M12" s="2"/>
      <c r="N12" s="55"/>
      <c r="O12" s="55"/>
      <c r="P12" s="2"/>
      <c r="Q12" s="2"/>
      <c r="R12" s="55"/>
      <c r="S12" s="55"/>
      <c r="T12" s="2"/>
      <c r="U12" s="2"/>
      <c r="V12" s="55"/>
      <c r="W12" s="55"/>
      <c r="X12" s="2"/>
      <c r="Y12" s="2"/>
      <c r="Z12" s="22">
        <f t="shared" si="0"/>
        <v>2</v>
      </c>
      <c r="AA12" s="22">
        <f t="shared" si="0"/>
        <v>62.650000000000006</v>
      </c>
    </row>
    <row r="13" spans="1:29" x14ac:dyDescent="0.25">
      <c r="A13" s="33" t="s">
        <v>71</v>
      </c>
      <c r="B13" s="55"/>
      <c r="C13" s="55"/>
      <c r="D13" s="2"/>
      <c r="E13" s="2"/>
      <c r="F13" s="55"/>
      <c r="G13" s="55"/>
      <c r="H13" s="2"/>
      <c r="I13" s="2"/>
      <c r="J13" s="55">
        <v>3</v>
      </c>
      <c r="K13" s="55">
        <v>282</v>
      </c>
      <c r="L13" s="2">
        <v>2</v>
      </c>
      <c r="M13" s="2">
        <v>222</v>
      </c>
      <c r="N13" s="55"/>
      <c r="O13" s="55"/>
      <c r="P13" s="2">
        <v>1</v>
      </c>
      <c r="Q13" s="2">
        <v>64</v>
      </c>
      <c r="R13" s="55">
        <v>2</v>
      </c>
      <c r="S13" s="55">
        <v>128</v>
      </c>
      <c r="T13" s="2"/>
      <c r="U13" s="2"/>
      <c r="V13" s="55"/>
      <c r="W13" s="55"/>
      <c r="X13" s="2"/>
      <c r="Y13" s="2"/>
      <c r="Z13" s="22">
        <f t="shared" si="0"/>
        <v>8</v>
      </c>
      <c r="AA13" s="22">
        <f t="shared" si="0"/>
        <v>696</v>
      </c>
    </row>
    <row r="14" spans="1:29" s="16" customFormat="1" x14ac:dyDescent="0.25">
      <c r="A14" s="33" t="s">
        <v>72</v>
      </c>
      <c r="B14" s="56"/>
      <c r="C14" s="56"/>
      <c r="D14" s="4"/>
      <c r="E14" s="4"/>
      <c r="F14" s="56"/>
      <c r="G14" s="56"/>
      <c r="H14" s="4"/>
      <c r="I14" s="4"/>
      <c r="J14" s="56"/>
      <c r="K14" s="56"/>
      <c r="L14" s="4"/>
      <c r="M14" s="4"/>
      <c r="N14" s="56"/>
      <c r="O14" s="56"/>
      <c r="P14" s="4"/>
      <c r="Q14" s="4"/>
      <c r="R14" s="56"/>
      <c r="S14" s="56"/>
      <c r="T14" s="4"/>
      <c r="U14" s="4"/>
      <c r="V14" s="56"/>
      <c r="W14" s="56"/>
      <c r="X14" s="4"/>
      <c r="Y14" s="4"/>
      <c r="Z14" s="22">
        <f t="shared" si="0"/>
        <v>0</v>
      </c>
      <c r="AA14" s="22">
        <f t="shared" si="0"/>
        <v>0</v>
      </c>
    </row>
    <row r="15" spans="1:29" x14ac:dyDescent="0.25">
      <c r="A15" s="70" t="s">
        <v>73</v>
      </c>
      <c r="B15" s="96">
        <f t="shared" ref="B15:AA15" si="1">SUM(B11:B14)</f>
        <v>21</v>
      </c>
      <c r="C15" s="97">
        <f t="shared" si="1"/>
        <v>290.77999999999997</v>
      </c>
      <c r="D15" s="20">
        <f t="shared" si="1"/>
        <v>5</v>
      </c>
      <c r="E15" s="32">
        <f t="shared" si="1"/>
        <v>67.2</v>
      </c>
      <c r="F15" s="96">
        <f t="shared" si="1"/>
        <v>13</v>
      </c>
      <c r="G15" s="97">
        <f t="shared" si="1"/>
        <v>176.95</v>
      </c>
      <c r="H15" s="20">
        <f t="shared" si="1"/>
        <v>13</v>
      </c>
      <c r="I15" s="32">
        <f t="shared" si="1"/>
        <v>225.26</v>
      </c>
      <c r="J15" s="96">
        <f t="shared" si="1"/>
        <v>15</v>
      </c>
      <c r="K15" s="97">
        <f t="shared" si="1"/>
        <v>485.7</v>
      </c>
      <c r="L15" s="20">
        <f t="shared" si="1"/>
        <v>18</v>
      </c>
      <c r="M15" s="32">
        <f t="shared" si="1"/>
        <v>413.88</v>
      </c>
      <c r="N15" s="96">
        <f t="shared" si="1"/>
        <v>3</v>
      </c>
      <c r="O15" s="97">
        <f t="shared" si="1"/>
        <v>64.39</v>
      </c>
      <c r="P15" s="20">
        <f t="shared" si="1"/>
        <v>6</v>
      </c>
      <c r="Q15" s="32">
        <f t="shared" si="1"/>
        <v>137.04000000000002</v>
      </c>
      <c r="R15" s="96">
        <f t="shared" si="1"/>
        <v>13</v>
      </c>
      <c r="S15" s="97">
        <f t="shared" si="1"/>
        <v>321.88</v>
      </c>
      <c r="T15" s="20">
        <f t="shared" si="1"/>
        <v>12</v>
      </c>
      <c r="U15" s="32">
        <f t="shared" si="1"/>
        <v>172.46</v>
      </c>
      <c r="V15" s="96">
        <f t="shared" si="1"/>
        <v>8</v>
      </c>
      <c r="W15" s="97">
        <f t="shared" si="1"/>
        <v>115.41</v>
      </c>
      <c r="X15" s="20">
        <f t="shared" si="1"/>
        <v>0</v>
      </c>
      <c r="Y15" s="32">
        <f t="shared" si="1"/>
        <v>0</v>
      </c>
      <c r="Z15" s="98">
        <f t="shared" si="1"/>
        <v>127</v>
      </c>
      <c r="AA15" s="76">
        <f t="shared" si="1"/>
        <v>2470.9499999999998</v>
      </c>
    </row>
    <row r="16" spans="1:29" s="16" customFormat="1" x14ac:dyDescent="0.25">
      <c r="B16" s="57"/>
      <c r="C16" s="57"/>
      <c r="D16" s="3"/>
      <c r="E16" s="3"/>
      <c r="F16" s="57"/>
      <c r="G16" s="57"/>
      <c r="H16" s="3"/>
      <c r="I16" s="3"/>
      <c r="J16" s="57"/>
      <c r="K16" s="57"/>
      <c r="L16" s="3"/>
      <c r="M16" s="3"/>
      <c r="N16" s="57"/>
      <c r="O16" s="57"/>
      <c r="P16" s="3"/>
      <c r="Q16" s="3"/>
      <c r="R16" s="57"/>
      <c r="S16" s="57"/>
      <c r="T16" s="3"/>
      <c r="U16" s="3"/>
      <c r="V16" s="57"/>
      <c r="W16" s="57"/>
      <c r="X16" s="3"/>
      <c r="Y16" s="3"/>
      <c r="Z16" s="22"/>
      <c r="AA16" s="22"/>
    </row>
    <row r="17" spans="1:29" x14ac:dyDescent="0.25">
      <c r="A17" s="19" t="s">
        <v>74</v>
      </c>
      <c r="B17" s="55"/>
      <c r="C17" s="55"/>
      <c r="D17" s="2"/>
      <c r="E17" s="2"/>
      <c r="F17" s="55"/>
      <c r="G17" s="55"/>
      <c r="H17" s="2"/>
      <c r="I17" s="2"/>
      <c r="J17" s="55"/>
      <c r="K17" s="55"/>
      <c r="L17" s="2"/>
      <c r="M17" s="2"/>
      <c r="N17" s="55"/>
      <c r="O17" s="55"/>
      <c r="P17" s="2"/>
      <c r="Q17" s="2"/>
      <c r="R17" s="55"/>
      <c r="S17" s="55"/>
      <c r="T17" s="2"/>
      <c r="U17" s="2"/>
      <c r="V17" s="55"/>
      <c r="W17" s="55"/>
      <c r="X17" s="2"/>
      <c r="Y17" s="2"/>
      <c r="Z17" s="21"/>
      <c r="AA17" s="21"/>
    </row>
    <row r="18" spans="1:29" x14ac:dyDescent="0.25">
      <c r="A18" s="33" t="s">
        <v>75</v>
      </c>
      <c r="B18" s="57"/>
      <c r="C18" s="57"/>
      <c r="D18" s="3"/>
      <c r="E18" s="3"/>
      <c r="F18" s="57"/>
      <c r="G18" s="57"/>
      <c r="H18" s="3"/>
      <c r="I18" s="3"/>
      <c r="J18" s="57"/>
      <c r="K18" s="57"/>
      <c r="L18" s="3"/>
      <c r="M18" s="3"/>
      <c r="N18" s="57"/>
      <c r="O18" s="57"/>
      <c r="P18" s="3"/>
      <c r="Q18" s="3"/>
      <c r="R18" s="57"/>
      <c r="S18" s="57"/>
      <c r="T18" s="3"/>
      <c r="U18" s="3"/>
      <c r="V18" s="57"/>
      <c r="W18" s="57"/>
      <c r="X18" s="3"/>
      <c r="Y18" s="3"/>
      <c r="Z18" s="22">
        <f t="shared" ref="Z18:AA23" si="2">B18+D18+F18+H18+J18+L18+N18+P18+R18+T18+V18+X18</f>
        <v>0</v>
      </c>
      <c r="AA18" s="22">
        <f t="shared" si="2"/>
        <v>0</v>
      </c>
    </row>
    <row r="19" spans="1:29" x14ac:dyDescent="0.25">
      <c r="A19" s="33" t="s">
        <v>76</v>
      </c>
      <c r="B19" s="55"/>
      <c r="C19" s="55"/>
      <c r="D19" s="2"/>
      <c r="E19" s="2"/>
      <c r="F19" s="55"/>
      <c r="G19" s="55"/>
      <c r="H19" s="2"/>
      <c r="I19" s="2"/>
      <c r="J19" s="55"/>
      <c r="K19" s="55"/>
      <c r="L19" s="2"/>
      <c r="M19" s="2"/>
      <c r="N19" s="55"/>
      <c r="O19" s="55"/>
      <c r="P19" s="2"/>
      <c r="Q19" s="2"/>
      <c r="R19" s="55"/>
      <c r="S19" s="55"/>
      <c r="T19" s="2"/>
      <c r="U19" s="2"/>
      <c r="V19" s="55"/>
      <c r="W19" s="55"/>
      <c r="X19" s="2"/>
      <c r="Y19" s="2"/>
      <c r="Z19" s="22">
        <f t="shared" si="2"/>
        <v>0</v>
      </c>
      <c r="AA19" s="22">
        <f t="shared" si="2"/>
        <v>0</v>
      </c>
    </row>
    <row r="20" spans="1:29" x14ac:dyDescent="0.25">
      <c r="A20" s="33" t="s">
        <v>77</v>
      </c>
      <c r="B20" s="55"/>
      <c r="C20" s="55"/>
      <c r="D20" s="2"/>
      <c r="E20" s="2"/>
      <c r="F20" s="55"/>
      <c r="G20" s="55"/>
      <c r="H20" s="2"/>
      <c r="I20" s="2"/>
      <c r="J20" s="55"/>
      <c r="K20" s="55"/>
      <c r="L20" s="2"/>
      <c r="M20" s="2"/>
      <c r="N20" s="55"/>
      <c r="O20" s="55"/>
      <c r="P20" s="2"/>
      <c r="Q20" s="2"/>
      <c r="R20" s="55"/>
      <c r="S20" s="55"/>
      <c r="T20" s="2"/>
      <c r="U20" s="2"/>
      <c r="V20" s="55"/>
      <c r="W20" s="55"/>
      <c r="X20" s="2"/>
      <c r="Y20" s="2"/>
      <c r="Z20" s="22">
        <f t="shared" si="2"/>
        <v>0</v>
      </c>
      <c r="AA20" s="22">
        <f t="shared" si="2"/>
        <v>0</v>
      </c>
    </row>
    <row r="21" spans="1:29" x14ac:dyDescent="0.25">
      <c r="A21" s="33" t="s">
        <v>78</v>
      </c>
      <c r="B21" s="57"/>
      <c r="C21" s="57"/>
      <c r="D21" s="3"/>
      <c r="E21" s="3"/>
      <c r="F21" s="57">
        <v>1</v>
      </c>
      <c r="G21" s="57">
        <v>197.78</v>
      </c>
      <c r="H21" s="3"/>
      <c r="I21" s="3"/>
      <c r="J21" s="57">
        <v>1</v>
      </c>
      <c r="K21" s="57">
        <v>434.2</v>
      </c>
      <c r="L21" s="3"/>
      <c r="M21" s="3"/>
      <c r="N21" s="57"/>
      <c r="O21" s="57"/>
      <c r="P21" s="3"/>
      <c r="Q21" s="3"/>
      <c r="R21" s="57">
        <v>2</v>
      </c>
      <c r="S21" s="57">
        <v>630.79999999999995</v>
      </c>
      <c r="T21" s="3"/>
      <c r="U21" s="3"/>
      <c r="V21" s="57"/>
      <c r="W21" s="57"/>
      <c r="X21" s="3"/>
      <c r="Y21" s="3"/>
      <c r="Z21" s="22">
        <f t="shared" si="2"/>
        <v>4</v>
      </c>
      <c r="AA21" s="22">
        <f t="shared" si="2"/>
        <v>1262.78</v>
      </c>
    </row>
    <row r="22" spans="1:29" x14ac:dyDescent="0.25">
      <c r="A22" s="33" t="s">
        <v>79</v>
      </c>
      <c r="B22" s="57"/>
      <c r="C22" s="57"/>
      <c r="D22" s="3"/>
      <c r="E22" s="3"/>
      <c r="F22" s="57">
        <v>1</v>
      </c>
      <c r="G22" s="57">
        <v>496.8</v>
      </c>
      <c r="H22" s="3"/>
      <c r="I22" s="3"/>
      <c r="J22" s="57">
        <v>1</v>
      </c>
      <c r="K22" s="57">
        <v>913.64</v>
      </c>
      <c r="L22" s="3"/>
      <c r="M22" s="3"/>
      <c r="N22" s="57"/>
      <c r="O22" s="57"/>
      <c r="P22" s="3">
        <v>4</v>
      </c>
      <c r="Q22" s="3">
        <v>986.72</v>
      </c>
      <c r="R22" s="57">
        <v>1</v>
      </c>
      <c r="S22" s="57">
        <v>648.54999999999995</v>
      </c>
      <c r="T22" s="3">
        <v>1</v>
      </c>
      <c r="U22" s="3">
        <v>1180.6199999999999</v>
      </c>
      <c r="V22" s="57"/>
      <c r="W22" s="57"/>
      <c r="X22" s="3"/>
      <c r="Y22" s="3"/>
      <c r="Z22" s="22">
        <f t="shared" si="2"/>
        <v>8</v>
      </c>
      <c r="AA22" s="22">
        <f t="shared" si="2"/>
        <v>4226.33</v>
      </c>
    </row>
    <row r="23" spans="1:29" x14ac:dyDescent="0.25">
      <c r="A23" s="33" t="s">
        <v>61</v>
      </c>
      <c r="B23" s="56"/>
      <c r="C23" s="56"/>
      <c r="D23" s="4"/>
      <c r="E23" s="4"/>
      <c r="F23" s="56"/>
      <c r="G23" s="56"/>
      <c r="H23" s="4"/>
      <c r="I23" s="4"/>
      <c r="J23" s="55"/>
      <c r="K23" s="55"/>
      <c r="L23" s="2"/>
      <c r="M23" s="2"/>
      <c r="N23" s="55"/>
      <c r="O23" s="55"/>
      <c r="P23" s="2"/>
      <c r="Q23" s="2"/>
      <c r="R23" s="55"/>
      <c r="S23" s="55"/>
      <c r="T23" s="2"/>
      <c r="U23" s="2"/>
      <c r="V23" s="55"/>
      <c r="W23" s="55"/>
      <c r="X23" s="2"/>
      <c r="Y23" s="2"/>
      <c r="Z23" s="22">
        <f t="shared" si="2"/>
        <v>0</v>
      </c>
      <c r="AA23" s="22">
        <f t="shared" si="2"/>
        <v>0</v>
      </c>
    </row>
    <row r="24" spans="1:29" x14ac:dyDescent="0.25">
      <c r="A24" s="19" t="s">
        <v>80</v>
      </c>
      <c r="B24" s="96">
        <f t="shared" ref="B24:AA24" si="3">SUM(B18:B23)</f>
        <v>0</v>
      </c>
      <c r="C24" s="97">
        <f t="shared" si="3"/>
        <v>0</v>
      </c>
      <c r="D24" s="20">
        <f t="shared" si="3"/>
        <v>0</v>
      </c>
      <c r="E24" s="32">
        <f t="shared" si="3"/>
        <v>0</v>
      </c>
      <c r="F24" s="96">
        <f t="shared" si="3"/>
        <v>2</v>
      </c>
      <c r="G24" s="97">
        <f t="shared" si="3"/>
        <v>694.58</v>
      </c>
      <c r="H24" s="20">
        <f t="shared" si="3"/>
        <v>0</v>
      </c>
      <c r="I24" s="32">
        <f t="shared" si="3"/>
        <v>0</v>
      </c>
      <c r="J24" s="101">
        <f t="shared" si="3"/>
        <v>2</v>
      </c>
      <c r="K24" s="102">
        <f t="shared" si="3"/>
        <v>1347.84</v>
      </c>
      <c r="L24" s="103">
        <f t="shared" si="3"/>
        <v>0</v>
      </c>
      <c r="M24" s="104">
        <f t="shared" si="3"/>
        <v>0</v>
      </c>
      <c r="N24" s="101">
        <f t="shared" si="3"/>
        <v>0</v>
      </c>
      <c r="O24" s="102">
        <f t="shared" si="3"/>
        <v>0</v>
      </c>
      <c r="P24" s="103">
        <f t="shared" si="3"/>
        <v>4</v>
      </c>
      <c r="Q24" s="104">
        <f t="shared" si="3"/>
        <v>986.72</v>
      </c>
      <c r="R24" s="101">
        <f t="shared" si="3"/>
        <v>3</v>
      </c>
      <c r="S24" s="102">
        <f t="shared" si="3"/>
        <v>1279.3499999999999</v>
      </c>
      <c r="T24" s="103">
        <f t="shared" si="3"/>
        <v>1</v>
      </c>
      <c r="U24" s="104">
        <f t="shared" si="3"/>
        <v>1180.6199999999999</v>
      </c>
      <c r="V24" s="101">
        <f t="shared" si="3"/>
        <v>0</v>
      </c>
      <c r="W24" s="102">
        <f t="shared" si="3"/>
        <v>0</v>
      </c>
      <c r="X24" s="103">
        <f t="shared" si="3"/>
        <v>0</v>
      </c>
      <c r="Y24" s="104">
        <f t="shared" si="3"/>
        <v>0</v>
      </c>
      <c r="Z24" s="98">
        <f t="shared" si="3"/>
        <v>12</v>
      </c>
      <c r="AA24" s="76">
        <f t="shared" si="3"/>
        <v>5489.11</v>
      </c>
    </row>
    <row r="25" spans="1:29" s="16" customFormat="1" x14ac:dyDescent="0.25">
      <c r="A25" s="19"/>
      <c r="B25" s="96"/>
      <c r="C25" s="96"/>
      <c r="D25" s="20"/>
      <c r="E25" s="20"/>
      <c r="F25" s="96"/>
      <c r="G25" s="96"/>
      <c r="H25" s="20"/>
      <c r="I25" s="20"/>
      <c r="J25" s="96"/>
      <c r="K25" s="96"/>
      <c r="L25" s="20"/>
      <c r="M25" s="20"/>
      <c r="N25" s="96"/>
      <c r="O25" s="96"/>
      <c r="P25" s="20"/>
      <c r="Q25" s="20"/>
      <c r="R25" s="96"/>
      <c r="S25" s="96"/>
      <c r="T25" s="20"/>
      <c r="U25" s="20"/>
      <c r="V25" s="96"/>
      <c r="W25" s="96"/>
      <c r="X25" s="20"/>
      <c r="Y25" s="20"/>
      <c r="Z25" s="26"/>
      <c r="AA25" s="26"/>
    </row>
    <row r="26" spans="1:29" ht="13.8" thickBot="1" x14ac:dyDescent="0.3">
      <c r="A26" s="71" t="s">
        <v>81</v>
      </c>
      <c r="B26" s="89">
        <f t="shared" ref="B26:AA26" si="4">B15+B24</f>
        <v>21</v>
      </c>
      <c r="C26" s="90">
        <f t="shared" si="4"/>
        <v>290.77999999999997</v>
      </c>
      <c r="D26" s="30">
        <f t="shared" si="4"/>
        <v>5</v>
      </c>
      <c r="E26" s="46">
        <f t="shared" si="4"/>
        <v>67.2</v>
      </c>
      <c r="F26" s="89">
        <f t="shared" si="4"/>
        <v>15</v>
      </c>
      <c r="G26" s="90">
        <f t="shared" si="4"/>
        <v>871.53</v>
      </c>
      <c r="H26" s="30">
        <f t="shared" si="4"/>
        <v>13</v>
      </c>
      <c r="I26" s="46">
        <f t="shared" si="4"/>
        <v>225.26</v>
      </c>
      <c r="J26" s="89">
        <f t="shared" si="4"/>
        <v>17</v>
      </c>
      <c r="K26" s="90">
        <f t="shared" si="4"/>
        <v>1833.54</v>
      </c>
      <c r="L26" s="30">
        <f t="shared" si="4"/>
        <v>18</v>
      </c>
      <c r="M26" s="46">
        <f t="shared" si="4"/>
        <v>413.88</v>
      </c>
      <c r="N26" s="89">
        <f t="shared" si="4"/>
        <v>3</v>
      </c>
      <c r="O26" s="90">
        <f t="shared" si="4"/>
        <v>64.39</v>
      </c>
      <c r="P26" s="30">
        <f t="shared" si="4"/>
        <v>10</v>
      </c>
      <c r="Q26" s="46">
        <f t="shared" si="4"/>
        <v>1123.76</v>
      </c>
      <c r="R26" s="89">
        <f t="shared" si="4"/>
        <v>16</v>
      </c>
      <c r="S26" s="90">
        <f t="shared" si="4"/>
        <v>1601.23</v>
      </c>
      <c r="T26" s="30">
        <f t="shared" si="4"/>
        <v>13</v>
      </c>
      <c r="U26" s="46">
        <f t="shared" si="4"/>
        <v>1353.08</v>
      </c>
      <c r="V26" s="89">
        <f t="shared" si="4"/>
        <v>8</v>
      </c>
      <c r="W26" s="90">
        <f t="shared" si="4"/>
        <v>115.41</v>
      </c>
      <c r="X26" s="30">
        <f t="shared" si="4"/>
        <v>0</v>
      </c>
      <c r="Y26" s="46">
        <f t="shared" si="4"/>
        <v>0</v>
      </c>
      <c r="Z26" s="24">
        <f t="shared" si="4"/>
        <v>139</v>
      </c>
      <c r="AA26" s="25">
        <f t="shared" si="4"/>
        <v>7960.0599999999995</v>
      </c>
    </row>
    <row r="27" spans="1:29" ht="13.8" thickTop="1" x14ac:dyDescent="0.25">
      <c r="A27" s="19"/>
      <c r="B27" s="87"/>
      <c r="C27" s="87"/>
      <c r="D27" s="28"/>
      <c r="E27" s="28"/>
      <c r="F27" s="87"/>
      <c r="G27" s="87"/>
      <c r="H27" s="28"/>
      <c r="I27" s="28"/>
      <c r="J27" s="87"/>
      <c r="K27" s="87"/>
      <c r="L27" s="28"/>
      <c r="M27" s="28"/>
      <c r="N27" s="87"/>
      <c r="O27" s="87"/>
      <c r="P27" s="28"/>
      <c r="Q27" s="28"/>
      <c r="R27" s="87"/>
      <c r="S27" s="87"/>
      <c r="T27" s="28"/>
      <c r="U27" s="28"/>
      <c r="V27" s="87"/>
      <c r="W27" s="87"/>
      <c r="X27" s="28"/>
      <c r="Y27" s="28"/>
      <c r="Z27" s="49"/>
      <c r="AA27" s="50"/>
    </row>
    <row r="28" spans="1:29" ht="12.75" customHeight="1" x14ac:dyDescent="0.25">
      <c r="A28" s="19" t="s">
        <v>53</v>
      </c>
      <c r="B28" s="87"/>
      <c r="C28" s="88">
        <v>7530.17</v>
      </c>
      <c r="D28" s="28"/>
      <c r="E28" s="93">
        <v>5905.5</v>
      </c>
      <c r="F28" s="87"/>
      <c r="G28" s="88">
        <v>10923.47</v>
      </c>
      <c r="H28" s="28"/>
      <c r="I28" s="93">
        <v>7356.14</v>
      </c>
      <c r="J28" s="87"/>
      <c r="K28" s="88">
        <v>4939.5600000000004</v>
      </c>
      <c r="L28" s="28"/>
      <c r="M28" s="93">
        <v>8214.6200000000008</v>
      </c>
      <c r="N28" s="87"/>
      <c r="O28" s="88">
        <v>1485.11</v>
      </c>
      <c r="P28" s="28"/>
      <c r="Q28" s="93">
        <v>2171.96</v>
      </c>
      <c r="R28" s="87"/>
      <c r="S28" s="88">
        <v>5946.38</v>
      </c>
      <c r="T28" s="28"/>
      <c r="U28" s="93">
        <v>5853.42</v>
      </c>
      <c r="V28" s="87"/>
      <c r="W28" s="88">
        <v>2368.39</v>
      </c>
      <c r="X28" s="28"/>
      <c r="Y28" s="93">
        <v>1119</v>
      </c>
      <c r="Z28" s="42"/>
      <c r="AA28" s="27">
        <f>C28+E28+G28+I28+K28+M28+O28+Q28+S28+U28+W28+Y28</f>
        <v>63813.719999999994</v>
      </c>
      <c r="AC28" s="44"/>
    </row>
    <row r="29" spans="1:29" s="6" customFormat="1" ht="12.75" customHeight="1" x14ac:dyDescent="0.25">
      <c r="A29" s="33" t="s">
        <v>54</v>
      </c>
      <c r="B29" s="96"/>
      <c r="C29" s="105">
        <f>C26/C28</f>
        <v>3.8615330065589482E-2</v>
      </c>
      <c r="D29" s="20"/>
      <c r="E29" s="106">
        <f>E26/E28</f>
        <v>1.1379222758445518E-2</v>
      </c>
      <c r="F29" s="96"/>
      <c r="G29" s="105">
        <f>G26/G28</f>
        <v>7.978508660709463E-2</v>
      </c>
      <c r="H29" s="20"/>
      <c r="I29" s="106">
        <f>I26/I28</f>
        <v>3.0622038188506468E-2</v>
      </c>
      <c r="J29" s="96"/>
      <c r="K29" s="105">
        <f>K26/K28</f>
        <v>0.37119500522313725</v>
      </c>
      <c r="L29" s="20"/>
      <c r="M29" s="106">
        <f>M26/M28</f>
        <v>5.038334092143032E-2</v>
      </c>
      <c r="N29" s="96"/>
      <c r="O29" s="105">
        <f>O26/O28</f>
        <v>4.335705772636371E-2</v>
      </c>
      <c r="P29" s="20"/>
      <c r="Q29" s="106">
        <f>Q26/Q28</f>
        <v>0.5173944271533546</v>
      </c>
      <c r="R29" s="96"/>
      <c r="S29" s="105">
        <f>S26/S28</f>
        <v>0.2692781154248467</v>
      </c>
      <c r="T29" s="20"/>
      <c r="U29" s="106">
        <f>U26/U28</f>
        <v>0.23116058646056492</v>
      </c>
      <c r="V29" s="96"/>
      <c r="W29" s="105">
        <f>W26/W28</f>
        <v>4.8729305562006262E-2</v>
      </c>
      <c r="X29" s="20"/>
      <c r="Y29" s="106">
        <f>Y26/Y28</f>
        <v>0</v>
      </c>
      <c r="Z29" s="26"/>
      <c r="AA29" s="107">
        <f>AA26/AA28</f>
        <v>0.12473900596924925</v>
      </c>
    </row>
    <row r="30" spans="1:29" s="18" customFormat="1" ht="13.5" customHeight="1" x14ac:dyDescent="0.25">
      <c r="B30" s="57"/>
      <c r="C30" s="112"/>
      <c r="D30" s="3"/>
      <c r="E30" s="111"/>
      <c r="F30" s="57"/>
      <c r="G30" s="112"/>
      <c r="H30" s="3"/>
      <c r="I30" s="111"/>
      <c r="J30" s="57"/>
      <c r="K30" s="112"/>
      <c r="L30" s="3"/>
      <c r="M30" s="111"/>
      <c r="N30" s="57"/>
      <c r="O30" s="112"/>
      <c r="P30" s="3"/>
      <c r="Q30" s="111"/>
      <c r="R30" s="57"/>
      <c r="S30" s="112"/>
      <c r="T30" s="3"/>
      <c r="U30" s="111"/>
      <c r="V30" s="57"/>
      <c r="W30" s="112"/>
      <c r="X30" s="3"/>
      <c r="Y30" s="111"/>
      <c r="Z30" s="22"/>
      <c r="AA30" s="113"/>
    </row>
    <row r="31" spans="1:29" x14ac:dyDescent="0.25">
      <c r="A31" s="19" t="s">
        <v>51</v>
      </c>
      <c r="B31" s="55"/>
      <c r="C31" s="55"/>
      <c r="D31" s="2"/>
      <c r="E31" s="2"/>
      <c r="F31" s="55"/>
      <c r="G31" s="55"/>
      <c r="H31" s="2"/>
      <c r="I31" s="2"/>
      <c r="J31" s="55"/>
      <c r="K31" s="55"/>
      <c r="L31" s="2"/>
      <c r="M31" s="2"/>
      <c r="N31" s="55"/>
      <c r="O31" s="55"/>
      <c r="P31" s="2"/>
      <c r="Q31" s="2"/>
      <c r="R31" s="55"/>
      <c r="S31" s="55"/>
      <c r="T31" s="2"/>
      <c r="U31" s="2"/>
      <c r="V31" s="55"/>
      <c r="W31" s="55"/>
      <c r="X31" s="2"/>
      <c r="Y31" s="2"/>
      <c r="Z31" s="21"/>
      <c r="AA31" s="21"/>
    </row>
    <row r="32" spans="1:29" s="16" customFormat="1" x14ac:dyDescent="0.25">
      <c r="A32" s="33" t="s">
        <v>82</v>
      </c>
      <c r="B32" s="57">
        <v>25</v>
      </c>
      <c r="C32" s="57">
        <v>145</v>
      </c>
      <c r="D32" s="3">
        <v>4</v>
      </c>
      <c r="E32" s="3">
        <v>196</v>
      </c>
      <c r="F32" s="57">
        <v>4</v>
      </c>
      <c r="G32" s="57">
        <v>107</v>
      </c>
      <c r="H32" s="3">
        <v>11</v>
      </c>
      <c r="I32" s="3">
        <v>296.85000000000002</v>
      </c>
      <c r="J32" s="57">
        <v>3</v>
      </c>
      <c r="K32" s="57">
        <v>16.95</v>
      </c>
      <c r="L32" s="3">
        <v>15</v>
      </c>
      <c r="M32" s="3">
        <v>142</v>
      </c>
      <c r="N32" s="57">
        <v>7</v>
      </c>
      <c r="O32" s="58">
        <v>286</v>
      </c>
      <c r="P32" s="3">
        <v>1</v>
      </c>
      <c r="Q32" s="94">
        <v>40</v>
      </c>
      <c r="R32" s="57">
        <v>1</v>
      </c>
      <c r="S32" s="58">
        <v>19</v>
      </c>
      <c r="T32" s="3">
        <v>2</v>
      </c>
      <c r="U32" s="94">
        <v>161.9</v>
      </c>
      <c r="V32" s="57">
        <v>3</v>
      </c>
      <c r="W32" s="58">
        <v>48</v>
      </c>
      <c r="X32" s="3">
        <v>9</v>
      </c>
      <c r="Y32" s="94">
        <v>174</v>
      </c>
      <c r="Z32" s="22">
        <f>B32+D32+F32+H32+J32+L32+N32+P32+R32+T32+V32+X32</f>
        <v>85</v>
      </c>
      <c r="AA32" s="45">
        <f>C32+E32+G32+I32+K32+M32+O32+Q32+S32+U32+W32+Y32</f>
        <v>1632.7000000000003</v>
      </c>
    </row>
    <row r="33" spans="1:31" x14ac:dyDescent="0.25">
      <c r="A33" s="33" t="s">
        <v>83</v>
      </c>
      <c r="B33" s="57">
        <v>11</v>
      </c>
      <c r="C33" s="57">
        <v>964.43</v>
      </c>
      <c r="D33" s="3">
        <v>2</v>
      </c>
      <c r="E33" s="3">
        <v>141.1</v>
      </c>
      <c r="F33" s="57">
        <v>6</v>
      </c>
      <c r="G33" s="57">
        <v>184.07</v>
      </c>
      <c r="H33" s="3">
        <v>14</v>
      </c>
      <c r="I33" s="3">
        <v>511.44</v>
      </c>
      <c r="J33" s="57">
        <v>3</v>
      </c>
      <c r="K33" s="57">
        <v>87.15</v>
      </c>
      <c r="L33" s="3">
        <v>6</v>
      </c>
      <c r="M33" s="3">
        <v>218.92</v>
      </c>
      <c r="N33" s="57">
        <v>5</v>
      </c>
      <c r="O33" s="58">
        <v>149.94</v>
      </c>
      <c r="P33" s="3">
        <v>2</v>
      </c>
      <c r="Q33" s="94">
        <v>50.92</v>
      </c>
      <c r="R33" s="57">
        <v>2</v>
      </c>
      <c r="S33" s="58">
        <v>26.01</v>
      </c>
      <c r="T33" s="3">
        <v>7</v>
      </c>
      <c r="U33" s="94">
        <v>94.42</v>
      </c>
      <c r="V33" s="57">
        <v>3</v>
      </c>
      <c r="W33" s="58">
        <v>106.38</v>
      </c>
      <c r="X33" s="3">
        <v>8</v>
      </c>
      <c r="Y33" s="94">
        <v>561.21</v>
      </c>
      <c r="Z33" s="22">
        <f>B33+D33+F33+H33+J33+L33+N33+P33+R33+T33+V33+X33</f>
        <v>69</v>
      </c>
      <c r="AA33" s="45">
        <f>C33+E33+G33+I33+K33+M33+O33+Q33+S33+U33+W33+Y33</f>
        <v>3095.9900000000007</v>
      </c>
    </row>
    <row r="34" spans="1:31" s="14" customFormat="1" x14ac:dyDescent="0.25">
      <c r="A34" s="31" t="s">
        <v>84</v>
      </c>
      <c r="B34" s="101">
        <f t="shared" ref="B34:M34" si="5">B32+B33</f>
        <v>36</v>
      </c>
      <c r="C34" s="102">
        <f t="shared" si="5"/>
        <v>1109.4299999999998</v>
      </c>
      <c r="D34" s="103">
        <f t="shared" si="5"/>
        <v>6</v>
      </c>
      <c r="E34" s="104">
        <f t="shared" si="5"/>
        <v>337.1</v>
      </c>
      <c r="F34" s="101">
        <f t="shared" si="5"/>
        <v>10</v>
      </c>
      <c r="G34" s="102">
        <f t="shared" si="5"/>
        <v>291.07</v>
      </c>
      <c r="H34" s="103">
        <f t="shared" si="5"/>
        <v>25</v>
      </c>
      <c r="I34" s="104">
        <f t="shared" si="5"/>
        <v>808.29</v>
      </c>
      <c r="J34" s="101">
        <f t="shared" si="5"/>
        <v>6</v>
      </c>
      <c r="K34" s="102">
        <f t="shared" si="5"/>
        <v>104.10000000000001</v>
      </c>
      <c r="L34" s="103">
        <f t="shared" si="5"/>
        <v>21</v>
      </c>
      <c r="M34" s="104">
        <f t="shared" si="5"/>
        <v>360.91999999999996</v>
      </c>
      <c r="N34" s="101">
        <f t="shared" ref="N34:AA34" si="6">SUM(N32:N33)</f>
        <v>12</v>
      </c>
      <c r="O34" s="102">
        <f t="shared" si="6"/>
        <v>435.94</v>
      </c>
      <c r="P34" s="103">
        <f t="shared" si="6"/>
        <v>3</v>
      </c>
      <c r="Q34" s="104">
        <f t="shared" si="6"/>
        <v>90.92</v>
      </c>
      <c r="R34" s="101">
        <f t="shared" si="6"/>
        <v>3</v>
      </c>
      <c r="S34" s="102">
        <f t="shared" si="6"/>
        <v>45.010000000000005</v>
      </c>
      <c r="T34" s="103">
        <f t="shared" si="6"/>
        <v>9</v>
      </c>
      <c r="U34" s="104">
        <f t="shared" si="6"/>
        <v>256.32</v>
      </c>
      <c r="V34" s="101">
        <f t="shared" si="6"/>
        <v>6</v>
      </c>
      <c r="W34" s="102">
        <f t="shared" si="6"/>
        <v>154.38</v>
      </c>
      <c r="X34" s="103">
        <f t="shared" si="6"/>
        <v>17</v>
      </c>
      <c r="Y34" s="104">
        <f t="shared" si="6"/>
        <v>735.21</v>
      </c>
      <c r="Z34" s="98">
        <f t="shared" si="6"/>
        <v>154</v>
      </c>
      <c r="AA34" s="76">
        <f t="shared" si="6"/>
        <v>4728.6900000000005</v>
      </c>
    </row>
    <row r="35" spans="1:31" s="1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1" s="14" customFormat="1" ht="26.4" x14ac:dyDescent="0.25">
      <c r="A36" s="132" t="s">
        <v>85</v>
      </c>
      <c r="B36" s="26"/>
      <c r="C36" s="27">
        <f>C15+C24+C34-C8</f>
        <v>1067.3199999999997</v>
      </c>
      <c r="D36" s="26"/>
      <c r="E36" s="27">
        <f>E15+E24+E34-E8</f>
        <v>179.69</v>
      </c>
      <c r="F36" s="26"/>
      <c r="G36" s="27">
        <f>G15+G24+G34-G8</f>
        <v>807.83999999999992</v>
      </c>
      <c r="H36" s="26"/>
      <c r="I36" s="27">
        <f>I15+I24+I34-I8</f>
        <v>813.15</v>
      </c>
      <c r="J36" s="26"/>
      <c r="K36" s="27">
        <f>K15+K24+K34-K8</f>
        <v>1742.1799999999998</v>
      </c>
      <c r="L36" s="26"/>
      <c r="M36" s="27">
        <f>M15+M24+M34-M8</f>
        <v>541.09999999999991</v>
      </c>
      <c r="N36" s="26"/>
      <c r="O36" s="27">
        <f>O15+O24+O34-O8</f>
        <v>452.22999999999996</v>
      </c>
      <c r="P36" s="26"/>
      <c r="Q36" s="27">
        <f>Q15+Q24+Q34-Q8</f>
        <v>1074.28</v>
      </c>
      <c r="R36" s="26"/>
      <c r="S36" s="27">
        <f>S15+S24+S34-S8</f>
        <v>1399.5</v>
      </c>
      <c r="T36" s="26"/>
      <c r="U36" s="27">
        <f>U15+U24+U34-U8</f>
        <v>1184.8199999999997</v>
      </c>
      <c r="V36" s="26"/>
      <c r="W36" s="27">
        <f>W15+W24+W34-W8</f>
        <v>154.32999999999998</v>
      </c>
      <c r="X36" s="26"/>
      <c r="Y36" s="27">
        <f>Y15+Y24+Y34-Y8</f>
        <v>714.85</v>
      </c>
      <c r="Z36" s="26"/>
      <c r="AA36" s="27">
        <f>AA15+AA24+AA34-AA8</f>
        <v>10131.289999999999</v>
      </c>
      <c r="AE36" s="29"/>
    </row>
    <row r="37" spans="1:31" s="16" customFormat="1" x14ac:dyDescent="0.25">
      <c r="A37" s="75"/>
      <c r="B37" s="18"/>
      <c r="C37" s="18"/>
      <c r="D37" s="18"/>
      <c r="E37" s="18"/>
      <c r="F37" s="18"/>
      <c r="G37" s="18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31" ht="23.4" x14ac:dyDescent="0.25">
      <c r="A38" s="72" t="s">
        <v>86</v>
      </c>
    </row>
    <row r="39" spans="1:31" ht="24" x14ac:dyDescent="0.25">
      <c r="A39" s="73" t="s">
        <v>87</v>
      </c>
    </row>
  </sheetData>
  <mergeCells count="13">
    <mergeCell ref="L2:M2"/>
    <mergeCell ref="N2:O2"/>
    <mergeCell ref="P2:Q2"/>
    <mergeCell ref="B2:C2"/>
    <mergeCell ref="D2:E2"/>
    <mergeCell ref="F2:G2"/>
    <mergeCell ref="H2:I2"/>
    <mergeCell ref="J2:K2"/>
    <mergeCell ref="Z2:AA2"/>
    <mergeCell ref="R2:S2"/>
    <mergeCell ref="T2:U2"/>
    <mergeCell ref="V2:W2"/>
    <mergeCell ref="X2:Y2"/>
  </mergeCells>
  <phoneticPr fontId="4" type="noConversion"/>
  <pageMargins left="0.18" right="0.2" top="0.51" bottom="0.86" header="0.5" footer="0.5"/>
  <pageSetup scale="98" orientation="landscape" r:id="rId1"/>
  <headerFooter alignWithMargins="0">
    <oddFooter>&amp;L&amp;8&amp;Z&amp;F&amp;R&amp;8Prepared by Danielle Meier
&amp;D</oddFooter>
  </headerFooter>
  <ignoredErrors>
    <ignoredError sqref="C29:AA29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3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1" width="49.44140625" customWidth="1"/>
    <col min="2" max="2" width="6" style="1" customWidth="1"/>
    <col min="3" max="3" width="9.5546875" style="1" customWidth="1"/>
    <col min="4" max="4" width="6" style="1" customWidth="1"/>
    <col min="5" max="5" width="10" style="1" customWidth="1"/>
    <col min="6" max="6" width="6.109375" style="1" customWidth="1"/>
    <col min="7" max="7" width="10.109375" style="1" customWidth="1"/>
    <col min="8" max="8" width="6.6640625" style="1" customWidth="1"/>
    <col min="9" max="9" width="9.33203125" style="1" customWidth="1"/>
    <col min="10" max="10" width="6.33203125" style="1" customWidth="1"/>
    <col min="11" max="11" width="9.33203125" style="1" customWidth="1"/>
    <col min="12" max="12" width="6.44140625" style="1" customWidth="1"/>
    <col min="13" max="13" width="9.109375" style="1" customWidth="1"/>
    <col min="14" max="14" width="6.33203125" style="1" customWidth="1"/>
    <col min="15" max="15" width="9.109375" style="1" customWidth="1"/>
    <col min="16" max="16" width="6.33203125" style="1" customWidth="1"/>
    <col min="17" max="17" width="9.109375" style="1" customWidth="1"/>
    <col min="18" max="18" width="6.33203125" style="1" customWidth="1"/>
    <col min="19" max="19" width="9.10937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10.109375" style="1" customWidth="1"/>
    <col min="24" max="24" width="7" style="1" customWidth="1"/>
    <col min="25" max="25" width="9.109375" style="1" customWidth="1"/>
    <col min="26" max="26" width="6.88671875" style="2" customWidth="1"/>
    <col min="27" max="27" width="11.6640625" style="2" customWidth="1"/>
    <col min="28" max="194" width="8.88671875" customWidth="1"/>
  </cols>
  <sheetData>
    <row r="1" spans="1:29" x14ac:dyDescent="0.25">
      <c r="A1" t="s">
        <v>66</v>
      </c>
    </row>
    <row r="2" spans="1:29" s="16" customFormat="1" x14ac:dyDescent="0.25">
      <c r="A2" t="s">
        <v>18</v>
      </c>
      <c r="B2" s="144" t="s">
        <v>0</v>
      </c>
      <c r="C2" s="144"/>
      <c r="D2" s="143" t="s">
        <v>1</v>
      </c>
      <c r="E2" s="143"/>
      <c r="F2" s="144" t="s">
        <v>2</v>
      </c>
      <c r="G2" s="144"/>
      <c r="H2" s="143" t="s">
        <v>3</v>
      </c>
      <c r="I2" s="143"/>
      <c r="J2" s="144" t="s">
        <v>4</v>
      </c>
      <c r="K2" s="144"/>
      <c r="L2" s="143" t="s">
        <v>5</v>
      </c>
      <c r="M2" s="143"/>
      <c r="N2" s="144" t="s">
        <v>6</v>
      </c>
      <c r="O2" s="144"/>
      <c r="P2" s="143" t="s">
        <v>7</v>
      </c>
      <c r="Q2" s="143"/>
      <c r="R2" s="144" t="s">
        <v>8</v>
      </c>
      <c r="S2" s="144"/>
      <c r="T2" s="143" t="s">
        <v>9</v>
      </c>
      <c r="U2" s="143"/>
      <c r="V2" s="144" t="s">
        <v>10</v>
      </c>
      <c r="W2" s="144"/>
      <c r="X2" s="143" t="s">
        <v>11</v>
      </c>
      <c r="Y2" s="143"/>
      <c r="Z2" s="145" t="s">
        <v>12</v>
      </c>
      <c r="AA2" s="145"/>
    </row>
    <row r="3" spans="1:29" s="16" customFormat="1" x14ac:dyDescent="0.25">
      <c r="B3" s="85" t="s">
        <v>13</v>
      </c>
      <c r="C3" s="85" t="s">
        <v>14</v>
      </c>
      <c r="D3" s="91" t="s">
        <v>13</v>
      </c>
      <c r="E3" s="91" t="s">
        <v>14</v>
      </c>
      <c r="F3" s="85" t="s">
        <v>13</v>
      </c>
      <c r="G3" s="85" t="s">
        <v>14</v>
      </c>
      <c r="H3" s="91" t="s">
        <v>13</v>
      </c>
      <c r="I3" s="91" t="s">
        <v>14</v>
      </c>
      <c r="J3" s="85" t="s">
        <v>13</v>
      </c>
      <c r="K3" s="85" t="s">
        <v>14</v>
      </c>
      <c r="L3" s="91" t="s">
        <v>13</v>
      </c>
      <c r="M3" s="91" t="s">
        <v>14</v>
      </c>
      <c r="N3" s="85" t="s">
        <v>13</v>
      </c>
      <c r="O3" s="85" t="s">
        <v>14</v>
      </c>
      <c r="P3" s="91" t="s">
        <v>13</v>
      </c>
      <c r="Q3" s="91" t="s">
        <v>14</v>
      </c>
      <c r="R3" s="85" t="s">
        <v>13</v>
      </c>
      <c r="S3" s="85" t="s">
        <v>14</v>
      </c>
      <c r="T3" s="91" t="s">
        <v>13</v>
      </c>
      <c r="U3" s="91" t="s">
        <v>14</v>
      </c>
      <c r="V3" s="85" t="s">
        <v>13</v>
      </c>
      <c r="W3" s="85" t="s">
        <v>14</v>
      </c>
      <c r="X3" s="91" t="s">
        <v>13</v>
      </c>
      <c r="Y3" s="91" t="s">
        <v>14</v>
      </c>
      <c r="Z3" s="67" t="s">
        <v>13</v>
      </c>
      <c r="AA3" s="67" t="s">
        <v>14</v>
      </c>
    </row>
    <row r="4" spans="1:29" x14ac:dyDescent="0.25">
      <c r="A4" s="12" t="s">
        <v>89</v>
      </c>
      <c r="B4" s="55"/>
      <c r="C4" s="55"/>
      <c r="D4" s="2"/>
      <c r="E4" s="2"/>
      <c r="F4" s="55"/>
      <c r="G4" s="55"/>
      <c r="H4" s="2"/>
      <c r="I4" s="2"/>
      <c r="J4" s="55"/>
      <c r="K4" s="55"/>
      <c r="L4" s="2"/>
      <c r="M4" s="2"/>
      <c r="N4" s="55"/>
      <c r="O4" s="55"/>
      <c r="P4" s="2"/>
      <c r="Q4" s="2"/>
      <c r="R4" s="55"/>
      <c r="S4" s="55"/>
      <c r="T4" s="2"/>
      <c r="U4" s="2"/>
      <c r="V4" s="55"/>
      <c r="W4" s="55"/>
      <c r="X4" s="2"/>
      <c r="Y4" s="2"/>
      <c r="Z4" s="21"/>
      <c r="AA4" s="21"/>
    </row>
    <row r="5" spans="1:29" x14ac:dyDescent="0.25">
      <c r="A5" s="18" t="s">
        <v>92</v>
      </c>
      <c r="B5" s="56">
        <v>1026</v>
      </c>
      <c r="C5" s="55"/>
      <c r="D5" s="4">
        <v>1100</v>
      </c>
      <c r="E5" s="2"/>
      <c r="F5" s="56">
        <v>1104</v>
      </c>
      <c r="G5" s="55"/>
      <c r="H5" s="4">
        <v>1094</v>
      </c>
      <c r="I5" s="2"/>
      <c r="J5" s="56">
        <v>1018</v>
      </c>
      <c r="K5" s="55"/>
      <c r="L5" s="4">
        <v>1155</v>
      </c>
      <c r="M5" s="2"/>
      <c r="N5" s="56">
        <v>810</v>
      </c>
      <c r="O5" s="55"/>
      <c r="P5" s="4">
        <v>838</v>
      </c>
      <c r="Q5" s="2"/>
      <c r="R5" s="56">
        <v>1003</v>
      </c>
      <c r="S5" s="55"/>
      <c r="T5" s="4">
        <v>994</v>
      </c>
      <c r="U5" s="2"/>
      <c r="V5" s="86">
        <v>929</v>
      </c>
      <c r="W5" s="55"/>
      <c r="X5" s="4">
        <v>837</v>
      </c>
      <c r="Y5" s="2"/>
      <c r="Z5" s="23">
        <f>B5+D5+F5+H5+J5+L5+N5+P5+R5+T5+V5+X5</f>
        <v>11908</v>
      </c>
      <c r="AA5" s="21"/>
    </row>
    <row r="6" spans="1:29" x14ac:dyDescent="0.25">
      <c r="A6" s="69" t="s">
        <v>67</v>
      </c>
      <c r="B6" s="55"/>
      <c r="C6" s="55">
        <v>13589.01</v>
      </c>
      <c r="D6" s="2"/>
      <c r="E6" s="2">
        <v>8938.24</v>
      </c>
      <c r="F6" s="55"/>
      <c r="G6" s="55">
        <v>8817.68</v>
      </c>
      <c r="H6" s="2"/>
      <c r="I6" s="2">
        <v>9461.24</v>
      </c>
      <c r="J6" s="55"/>
      <c r="K6" s="55">
        <v>8582.5300000000007</v>
      </c>
      <c r="L6" s="2"/>
      <c r="M6" s="2">
        <v>10096.700000000001</v>
      </c>
      <c r="N6" s="55"/>
      <c r="O6" s="55">
        <v>8741.7999999999993</v>
      </c>
      <c r="P6" s="2"/>
      <c r="Q6" s="2">
        <v>8044.44</v>
      </c>
      <c r="R6" s="55"/>
      <c r="S6" s="55">
        <v>9349.49</v>
      </c>
      <c r="T6" s="2"/>
      <c r="U6" s="2">
        <v>9099.9599999999991</v>
      </c>
      <c r="V6" s="55"/>
      <c r="W6" s="55">
        <v>8639.58</v>
      </c>
      <c r="X6" s="2"/>
      <c r="Y6" s="2">
        <v>7968.08</v>
      </c>
      <c r="Z6" s="21"/>
      <c r="AA6" s="22">
        <f>C6+E6+G6+I6+K6+M6+O6+Q6+S6+U6+W6+Y6</f>
        <v>111328.75</v>
      </c>
      <c r="AC6" s="68"/>
    </row>
    <row r="7" spans="1:29" x14ac:dyDescent="0.25">
      <c r="A7" s="33" t="s">
        <v>68</v>
      </c>
      <c r="B7" s="55"/>
      <c r="C7" s="86">
        <v>1026</v>
      </c>
      <c r="D7" s="2"/>
      <c r="E7" s="92">
        <v>1100</v>
      </c>
      <c r="F7" s="55"/>
      <c r="G7" s="86">
        <v>1104</v>
      </c>
      <c r="H7" s="2"/>
      <c r="I7" s="92">
        <v>1094</v>
      </c>
      <c r="J7" s="55"/>
      <c r="K7" s="86">
        <v>1018</v>
      </c>
      <c r="L7" s="2"/>
      <c r="M7" s="92">
        <v>1155</v>
      </c>
      <c r="N7" s="55"/>
      <c r="O7" s="86">
        <v>810</v>
      </c>
      <c r="P7" s="2"/>
      <c r="Q7" s="92">
        <v>838</v>
      </c>
      <c r="R7" s="55"/>
      <c r="S7" s="86">
        <v>1003</v>
      </c>
      <c r="T7" s="2"/>
      <c r="U7" s="92">
        <v>994</v>
      </c>
      <c r="V7" s="55"/>
      <c r="W7" s="86">
        <v>929</v>
      </c>
      <c r="X7" s="2"/>
      <c r="Y7" s="92">
        <v>837</v>
      </c>
      <c r="Z7" s="21"/>
      <c r="AA7" s="23">
        <f>C7+E7+G7+I7+K7+M7+O7+Q7+S7+U7+W7+Y7</f>
        <v>11908</v>
      </c>
    </row>
    <row r="8" spans="1:29" x14ac:dyDescent="0.25">
      <c r="A8" s="19" t="s">
        <v>30</v>
      </c>
      <c r="B8" s="57"/>
      <c r="C8" s="97">
        <f>SUM(C6:C7)</f>
        <v>14615.01</v>
      </c>
      <c r="D8" s="3"/>
      <c r="E8" s="32">
        <f>SUM(E6:E7)</f>
        <v>10038.24</v>
      </c>
      <c r="F8" s="57"/>
      <c r="G8" s="97">
        <f>SUM(G6:G7)</f>
        <v>9921.68</v>
      </c>
      <c r="H8" s="3"/>
      <c r="I8" s="32">
        <f>SUM(I6:I7)</f>
        <v>10555.24</v>
      </c>
      <c r="J8" s="57"/>
      <c r="K8" s="97">
        <f>SUM(K6:K7)</f>
        <v>9600.5300000000007</v>
      </c>
      <c r="L8" s="3"/>
      <c r="M8" s="32">
        <f>SUM(M6:M7)</f>
        <v>11251.7</v>
      </c>
      <c r="N8" s="57"/>
      <c r="O8" s="97">
        <f>SUM(O6:O7)</f>
        <v>9551.7999999999993</v>
      </c>
      <c r="P8" s="3"/>
      <c r="Q8" s="32">
        <f>SUM(Q6:Q7)</f>
        <v>8882.4399999999987</v>
      </c>
      <c r="R8" s="57"/>
      <c r="S8" s="97">
        <f>SUM(S6:S7)</f>
        <v>10352.49</v>
      </c>
      <c r="T8" s="3"/>
      <c r="U8" s="32">
        <f>SUM(U6:U7)</f>
        <v>10093.959999999999</v>
      </c>
      <c r="V8" s="57"/>
      <c r="W8" s="97">
        <f>SUM(W6:W7)</f>
        <v>9568.58</v>
      </c>
      <c r="X8" s="3"/>
      <c r="Y8" s="32">
        <f>SUM(Y6:Y7)</f>
        <v>8805.08</v>
      </c>
      <c r="Z8" s="22"/>
      <c r="AA8" s="27">
        <f>SUM(AA6:AA7)</f>
        <v>123236.75</v>
      </c>
    </row>
    <row r="9" spans="1:29" s="16" customFormat="1" x14ac:dyDescent="0.25">
      <c r="B9" s="57"/>
      <c r="C9" s="57"/>
      <c r="D9" s="3"/>
      <c r="E9" s="3"/>
      <c r="F9" s="57"/>
      <c r="G9" s="57"/>
      <c r="H9" s="3"/>
      <c r="I9" s="3"/>
      <c r="J9" s="57"/>
      <c r="K9" s="57"/>
      <c r="L9" s="3"/>
      <c r="M9" s="3"/>
      <c r="N9" s="57"/>
      <c r="O9" s="57"/>
      <c r="P9" s="3"/>
      <c r="Q9" s="3"/>
      <c r="R9" s="57"/>
      <c r="S9" s="57"/>
      <c r="T9" s="3"/>
      <c r="U9" s="3"/>
      <c r="V9" s="57"/>
      <c r="W9" s="57"/>
      <c r="X9" s="3"/>
      <c r="Y9" s="3"/>
      <c r="Z9" s="22"/>
      <c r="AA9" s="22"/>
    </row>
    <row r="10" spans="1:29" x14ac:dyDescent="0.25">
      <c r="A10" s="19" t="s">
        <v>52</v>
      </c>
      <c r="B10" s="55"/>
      <c r="C10" s="55"/>
      <c r="D10" s="2"/>
      <c r="E10" s="2"/>
      <c r="F10" s="55"/>
      <c r="G10" s="55"/>
      <c r="H10" s="2"/>
      <c r="I10" s="2"/>
      <c r="J10" s="55"/>
      <c r="K10" s="55"/>
      <c r="L10" s="2"/>
      <c r="M10" s="2"/>
      <c r="N10" s="55"/>
      <c r="O10" s="55"/>
      <c r="P10" s="2"/>
      <c r="Q10" s="2"/>
      <c r="R10" s="55"/>
      <c r="S10" s="55"/>
      <c r="T10" s="2"/>
      <c r="U10" s="2"/>
      <c r="V10" s="55"/>
      <c r="W10" s="55"/>
      <c r="X10" s="2"/>
      <c r="Y10" s="2"/>
      <c r="Z10" s="21"/>
      <c r="AA10" s="21"/>
    </row>
    <row r="11" spans="1:29" x14ac:dyDescent="0.25">
      <c r="A11" s="17" t="s">
        <v>69</v>
      </c>
      <c r="B11" s="55">
        <v>308</v>
      </c>
      <c r="C11" s="55">
        <v>5871.93</v>
      </c>
      <c r="D11" s="2">
        <v>369</v>
      </c>
      <c r="E11" s="2">
        <v>7286.95</v>
      </c>
      <c r="F11" s="55">
        <v>401</v>
      </c>
      <c r="G11" s="55">
        <v>8411.17</v>
      </c>
      <c r="H11" s="2">
        <v>387</v>
      </c>
      <c r="I11" s="2">
        <v>8286.2199999999993</v>
      </c>
      <c r="J11" s="55">
        <v>364</v>
      </c>
      <c r="K11" s="55">
        <v>7913.61</v>
      </c>
      <c r="L11" s="2">
        <v>352</v>
      </c>
      <c r="M11" s="2">
        <v>7278.06</v>
      </c>
      <c r="N11" s="55">
        <v>212</v>
      </c>
      <c r="O11" s="55">
        <v>4205.1099999999997</v>
      </c>
      <c r="P11" s="2">
        <v>304</v>
      </c>
      <c r="Q11" s="2">
        <v>6868.3</v>
      </c>
      <c r="R11" s="55">
        <v>344</v>
      </c>
      <c r="S11" s="55">
        <v>7414.3</v>
      </c>
      <c r="T11" s="2">
        <v>330</v>
      </c>
      <c r="U11" s="2">
        <v>6764.84</v>
      </c>
      <c r="V11" s="55">
        <v>364</v>
      </c>
      <c r="W11" s="55">
        <v>8666.2099999999991</v>
      </c>
      <c r="X11" s="2">
        <v>299</v>
      </c>
      <c r="Y11" s="2">
        <v>7570.86</v>
      </c>
      <c r="Z11" s="22">
        <f t="shared" ref="Z11:AA14" si="0">B11+D11+F11+H11+J11+L11+N11+P11+R11+T11+V11+X11</f>
        <v>4034</v>
      </c>
      <c r="AA11" s="22">
        <f t="shared" si="0"/>
        <v>86537.560000000012</v>
      </c>
    </row>
    <row r="12" spans="1:29" x14ac:dyDescent="0.25">
      <c r="A12" s="17" t="s">
        <v>70</v>
      </c>
      <c r="B12" s="55">
        <v>9</v>
      </c>
      <c r="C12" s="55">
        <v>438.29</v>
      </c>
      <c r="D12" s="2">
        <v>9</v>
      </c>
      <c r="E12" s="2">
        <v>313.75</v>
      </c>
      <c r="F12" s="55">
        <v>22</v>
      </c>
      <c r="G12" s="55">
        <v>1127.67</v>
      </c>
      <c r="H12" s="2">
        <v>21</v>
      </c>
      <c r="I12" s="2">
        <v>868.35</v>
      </c>
      <c r="J12" s="55">
        <v>12</v>
      </c>
      <c r="K12" s="55">
        <v>561.24</v>
      </c>
      <c r="L12" s="2">
        <v>9</v>
      </c>
      <c r="M12" s="2">
        <v>700.02</v>
      </c>
      <c r="N12" s="55">
        <v>1</v>
      </c>
      <c r="O12" s="55">
        <v>3.92</v>
      </c>
      <c r="P12" s="2">
        <v>7</v>
      </c>
      <c r="Q12" s="2">
        <v>128.5</v>
      </c>
      <c r="R12" s="55">
        <v>17</v>
      </c>
      <c r="S12" s="55">
        <v>734.21</v>
      </c>
      <c r="T12" s="2">
        <v>22</v>
      </c>
      <c r="U12" s="2">
        <v>1428.17</v>
      </c>
      <c r="V12" s="55">
        <v>14</v>
      </c>
      <c r="W12" s="55">
        <v>589.44000000000005</v>
      </c>
      <c r="X12" s="2">
        <v>15</v>
      </c>
      <c r="Y12" s="2">
        <v>513.79999999999995</v>
      </c>
      <c r="Z12" s="22">
        <f t="shared" si="0"/>
        <v>158</v>
      </c>
      <c r="AA12" s="22">
        <f t="shared" si="0"/>
        <v>7407.36</v>
      </c>
    </row>
    <row r="13" spans="1:29" x14ac:dyDescent="0.25">
      <c r="A13" s="33" t="s">
        <v>71</v>
      </c>
      <c r="B13" s="55">
        <v>202</v>
      </c>
      <c r="C13" s="55">
        <v>9435.7199999999993</v>
      </c>
      <c r="D13" s="2">
        <v>169</v>
      </c>
      <c r="E13" s="2">
        <v>6304</v>
      </c>
      <c r="F13" s="55">
        <v>176</v>
      </c>
      <c r="G13" s="55">
        <v>6571</v>
      </c>
      <c r="H13" s="2">
        <v>165</v>
      </c>
      <c r="I13" s="2">
        <v>6891</v>
      </c>
      <c r="J13" s="55">
        <v>161</v>
      </c>
      <c r="K13" s="55">
        <v>5671.01</v>
      </c>
      <c r="L13" s="2">
        <v>108</v>
      </c>
      <c r="M13" s="2">
        <v>4533.2</v>
      </c>
      <c r="N13" s="55">
        <v>72</v>
      </c>
      <c r="O13" s="55">
        <v>3447</v>
      </c>
      <c r="P13" s="2">
        <v>97</v>
      </c>
      <c r="Q13" s="2">
        <v>3855</v>
      </c>
      <c r="R13" s="55">
        <v>107</v>
      </c>
      <c r="S13" s="55">
        <v>6695.31</v>
      </c>
      <c r="T13" s="2">
        <v>124</v>
      </c>
      <c r="U13" s="2">
        <v>6312</v>
      </c>
      <c r="V13" s="55">
        <v>117</v>
      </c>
      <c r="W13" s="55">
        <v>3726.6</v>
      </c>
      <c r="X13" s="2">
        <v>154</v>
      </c>
      <c r="Y13" s="2">
        <v>4945</v>
      </c>
      <c r="Z13" s="22">
        <f t="shared" si="0"/>
        <v>1652</v>
      </c>
      <c r="AA13" s="22">
        <f t="shared" si="0"/>
        <v>68386.84</v>
      </c>
    </row>
    <row r="14" spans="1:29" s="16" customFormat="1" x14ac:dyDescent="0.25">
      <c r="A14" s="33" t="s">
        <v>72</v>
      </c>
      <c r="B14" s="56">
        <v>2</v>
      </c>
      <c r="C14" s="56">
        <v>8</v>
      </c>
      <c r="D14" s="4">
        <v>8</v>
      </c>
      <c r="E14" s="4">
        <v>138</v>
      </c>
      <c r="F14" s="56">
        <v>6</v>
      </c>
      <c r="G14" s="56">
        <v>74</v>
      </c>
      <c r="H14" s="4">
        <v>3</v>
      </c>
      <c r="I14" s="4">
        <v>16</v>
      </c>
      <c r="J14" s="56">
        <v>-1</v>
      </c>
      <c r="K14" s="56">
        <v>0</v>
      </c>
      <c r="L14" s="4">
        <v>1</v>
      </c>
      <c r="M14" s="4">
        <v>0</v>
      </c>
      <c r="N14" s="56">
        <v>1</v>
      </c>
      <c r="O14" s="56">
        <v>0</v>
      </c>
      <c r="P14" s="4"/>
      <c r="Q14" s="4"/>
      <c r="R14" s="56"/>
      <c r="S14" s="56"/>
      <c r="T14" s="4">
        <v>3</v>
      </c>
      <c r="U14" s="4">
        <v>0</v>
      </c>
      <c r="V14" s="56"/>
      <c r="W14" s="56"/>
      <c r="X14" s="4">
        <v>5</v>
      </c>
      <c r="Y14" s="4">
        <v>1</v>
      </c>
      <c r="Z14" s="22">
        <f t="shared" si="0"/>
        <v>28</v>
      </c>
      <c r="AA14" s="22">
        <f t="shared" si="0"/>
        <v>237</v>
      </c>
    </row>
    <row r="15" spans="1:29" x14ac:dyDescent="0.25">
      <c r="A15" s="70" t="s">
        <v>73</v>
      </c>
      <c r="B15" s="96">
        <f t="shared" ref="B15:AA15" si="1">SUM(B11:B14)</f>
        <v>521</v>
      </c>
      <c r="C15" s="97">
        <f t="shared" si="1"/>
        <v>15753.939999999999</v>
      </c>
      <c r="D15" s="20">
        <f t="shared" si="1"/>
        <v>555</v>
      </c>
      <c r="E15" s="32">
        <f t="shared" si="1"/>
        <v>14042.7</v>
      </c>
      <c r="F15" s="96">
        <f t="shared" si="1"/>
        <v>605</v>
      </c>
      <c r="G15" s="97">
        <f t="shared" si="1"/>
        <v>16183.84</v>
      </c>
      <c r="H15" s="20">
        <f t="shared" si="1"/>
        <v>576</v>
      </c>
      <c r="I15" s="32">
        <f t="shared" si="1"/>
        <v>16061.57</v>
      </c>
      <c r="J15" s="96">
        <f t="shared" si="1"/>
        <v>536</v>
      </c>
      <c r="K15" s="97">
        <f t="shared" si="1"/>
        <v>14145.86</v>
      </c>
      <c r="L15" s="20">
        <f t="shared" si="1"/>
        <v>470</v>
      </c>
      <c r="M15" s="32">
        <f t="shared" si="1"/>
        <v>12511.279999999999</v>
      </c>
      <c r="N15" s="96">
        <f t="shared" si="1"/>
        <v>286</v>
      </c>
      <c r="O15" s="97">
        <f t="shared" si="1"/>
        <v>7656.03</v>
      </c>
      <c r="P15" s="20">
        <f t="shared" si="1"/>
        <v>408</v>
      </c>
      <c r="Q15" s="32">
        <f t="shared" si="1"/>
        <v>10851.8</v>
      </c>
      <c r="R15" s="96">
        <f t="shared" si="1"/>
        <v>468</v>
      </c>
      <c r="S15" s="97">
        <f t="shared" si="1"/>
        <v>14843.82</v>
      </c>
      <c r="T15" s="20">
        <f t="shared" si="1"/>
        <v>479</v>
      </c>
      <c r="U15" s="32">
        <f t="shared" si="1"/>
        <v>14505.01</v>
      </c>
      <c r="V15" s="96">
        <f t="shared" si="1"/>
        <v>495</v>
      </c>
      <c r="W15" s="97">
        <f t="shared" si="1"/>
        <v>12982.25</v>
      </c>
      <c r="X15" s="20">
        <f t="shared" si="1"/>
        <v>473</v>
      </c>
      <c r="Y15" s="32">
        <f t="shared" si="1"/>
        <v>13030.66</v>
      </c>
      <c r="Z15" s="98">
        <f t="shared" si="1"/>
        <v>5872</v>
      </c>
      <c r="AA15" s="76">
        <f t="shared" si="1"/>
        <v>162568.76</v>
      </c>
    </row>
    <row r="16" spans="1:29" s="16" customFormat="1" x14ac:dyDescent="0.25">
      <c r="B16" s="57"/>
      <c r="C16" s="57"/>
      <c r="D16" s="3"/>
      <c r="E16" s="3"/>
      <c r="F16" s="57"/>
      <c r="G16" s="57"/>
      <c r="H16" s="3"/>
      <c r="I16" s="3"/>
      <c r="J16" s="57"/>
      <c r="K16" s="57"/>
      <c r="L16" s="3"/>
      <c r="M16" s="3"/>
      <c r="N16" s="57"/>
      <c r="O16" s="57"/>
      <c r="P16" s="3"/>
      <c r="Q16" s="3"/>
      <c r="R16" s="57"/>
      <c r="S16" s="57"/>
      <c r="T16" s="3"/>
      <c r="U16" s="3"/>
      <c r="V16" s="57"/>
      <c r="W16" s="57"/>
      <c r="X16" s="3"/>
      <c r="Y16" s="3"/>
      <c r="Z16" s="22"/>
      <c r="AA16" s="22"/>
    </row>
    <row r="17" spans="1:29" x14ac:dyDescent="0.25">
      <c r="A17" s="19" t="s">
        <v>74</v>
      </c>
      <c r="B17" s="55"/>
      <c r="C17" s="55"/>
      <c r="D17" s="2"/>
      <c r="E17" s="2"/>
      <c r="F17" s="55"/>
      <c r="G17" s="55"/>
      <c r="H17" s="2"/>
      <c r="I17" s="2"/>
      <c r="J17" s="55"/>
      <c r="K17" s="55"/>
      <c r="L17" s="2"/>
      <c r="M17" s="2"/>
      <c r="N17" s="55"/>
      <c r="O17" s="55"/>
      <c r="P17" s="2"/>
      <c r="Q17" s="2"/>
      <c r="R17" s="55"/>
      <c r="S17" s="55"/>
      <c r="T17" s="2"/>
      <c r="U17" s="2"/>
      <c r="V17" s="55"/>
      <c r="W17" s="55"/>
      <c r="X17" s="2"/>
      <c r="Y17" s="2"/>
      <c r="Z17" s="21"/>
      <c r="AA17" s="21"/>
    </row>
    <row r="18" spans="1:29" x14ac:dyDescent="0.25">
      <c r="A18" s="33" t="s">
        <v>75</v>
      </c>
      <c r="B18" s="57"/>
      <c r="C18" s="57"/>
      <c r="D18" s="3"/>
      <c r="E18" s="3"/>
      <c r="F18" s="57"/>
      <c r="G18" s="57"/>
      <c r="H18" s="3"/>
      <c r="I18" s="3"/>
      <c r="J18" s="57"/>
      <c r="K18" s="57"/>
      <c r="L18" s="3"/>
      <c r="M18" s="3"/>
      <c r="N18" s="57"/>
      <c r="O18" s="57"/>
      <c r="P18" s="3"/>
      <c r="Q18" s="3"/>
      <c r="R18" s="57"/>
      <c r="S18" s="57"/>
      <c r="T18" s="3"/>
      <c r="U18" s="3"/>
      <c r="V18" s="57"/>
      <c r="W18" s="57"/>
      <c r="X18" s="3"/>
      <c r="Y18" s="3"/>
      <c r="Z18" s="22">
        <f t="shared" ref="Z18:AA23" si="2">B18+D18+F18+H18+J18+L18+N18+P18+R18+T18+V18+X18</f>
        <v>0</v>
      </c>
      <c r="AA18" s="22">
        <f t="shared" si="2"/>
        <v>0</v>
      </c>
    </row>
    <row r="19" spans="1:29" x14ac:dyDescent="0.25">
      <c r="A19" s="33" t="s">
        <v>76</v>
      </c>
      <c r="B19" s="55"/>
      <c r="C19" s="55"/>
      <c r="D19" s="2"/>
      <c r="E19" s="2"/>
      <c r="F19" s="55">
        <v>1</v>
      </c>
      <c r="G19" s="55">
        <v>539</v>
      </c>
      <c r="H19" s="2"/>
      <c r="I19" s="2"/>
      <c r="J19" s="55"/>
      <c r="K19" s="55"/>
      <c r="L19" s="2">
        <v>5</v>
      </c>
      <c r="M19" s="2">
        <v>1549.79</v>
      </c>
      <c r="N19" s="55">
        <v>3</v>
      </c>
      <c r="O19" s="55">
        <v>942.85</v>
      </c>
      <c r="P19" s="2">
        <v>3</v>
      </c>
      <c r="Q19" s="2">
        <v>695.12</v>
      </c>
      <c r="R19" s="55">
        <v>2</v>
      </c>
      <c r="S19" s="55">
        <v>65.5</v>
      </c>
      <c r="T19" s="2"/>
      <c r="U19" s="2"/>
      <c r="V19" s="55"/>
      <c r="W19" s="55"/>
      <c r="X19" s="2"/>
      <c r="Y19" s="2"/>
      <c r="Z19" s="22">
        <f t="shared" si="2"/>
        <v>14</v>
      </c>
      <c r="AA19" s="22">
        <f t="shared" si="2"/>
        <v>3792.2599999999998</v>
      </c>
    </row>
    <row r="20" spans="1:29" x14ac:dyDescent="0.25">
      <c r="A20" s="33" t="s">
        <v>77</v>
      </c>
      <c r="B20" s="55"/>
      <c r="C20" s="55"/>
      <c r="D20" s="2"/>
      <c r="E20" s="2"/>
      <c r="F20" s="55"/>
      <c r="G20" s="55"/>
      <c r="H20" s="2"/>
      <c r="I20" s="2"/>
      <c r="J20" s="55"/>
      <c r="K20" s="55"/>
      <c r="L20" s="2"/>
      <c r="M20" s="2"/>
      <c r="N20" s="55"/>
      <c r="O20" s="55"/>
      <c r="P20" s="2"/>
      <c r="Q20" s="2"/>
      <c r="R20" s="55"/>
      <c r="S20" s="55"/>
      <c r="T20" s="2"/>
      <c r="U20" s="2"/>
      <c r="V20" s="55"/>
      <c r="W20" s="55"/>
      <c r="X20" s="2"/>
      <c r="Y20" s="2"/>
      <c r="Z20" s="22">
        <f t="shared" si="2"/>
        <v>0</v>
      </c>
      <c r="AA20" s="22">
        <f t="shared" si="2"/>
        <v>0</v>
      </c>
    </row>
    <row r="21" spans="1:29" x14ac:dyDescent="0.25">
      <c r="A21" s="33" t="s">
        <v>78</v>
      </c>
      <c r="B21" s="57">
        <v>41</v>
      </c>
      <c r="C21" s="57">
        <v>15729.72</v>
      </c>
      <c r="D21" s="3">
        <v>10</v>
      </c>
      <c r="E21" s="3">
        <v>4050.6</v>
      </c>
      <c r="F21" s="57">
        <v>26</v>
      </c>
      <c r="G21" s="57">
        <v>12494.35</v>
      </c>
      <c r="H21" s="3">
        <v>18</v>
      </c>
      <c r="I21" s="3">
        <v>11056.61</v>
      </c>
      <c r="J21" s="57">
        <v>22</v>
      </c>
      <c r="K21" s="57">
        <v>11636.13</v>
      </c>
      <c r="L21" s="3">
        <v>23</v>
      </c>
      <c r="M21" s="3">
        <v>11558.55</v>
      </c>
      <c r="N21" s="57">
        <v>15</v>
      </c>
      <c r="O21" s="57">
        <v>6260.95</v>
      </c>
      <c r="P21" s="3">
        <v>15</v>
      </c>
      <c r="Q21" s="3">
        <v>6681.8</v>
      </c>
      <c r="R21" s="57">
        <v>8</v>
      </c>
      <c r="S21" s="57">
        <v>3805.34</v>
      </c>
      <c r="T21" s="3">
        <v>21</v>
      </c>
      <c r="U21" s="3">
        <v>10024.85</v>
      </c>
      <c r="V21" s="57">
        <v>9</v>
      </c>
      <c r="W21" s="57">
        <v>3497.42</v>
      </c>
      <c r="X21" s="3">
        <v>14</v>
      </c>
      <c r="Y21" s="3">
        <v>6270.16</v>
      </c>
      <c r="Z21" s="22">
        <f t="shared" si="2"/>
        <v>222</v>
      </c>
      <c r="AA21" s="22">
        <f t="shared" si="2"/>
        <v>103066.48</v>
      </c>
    </row>
    <row r="22" spans="1:29" x14ac:dyDescent="0.25">
      <c r="A22" s="33" t="s">
        <v>79</v>
      </c>
      <c r="B22" s="57">
        <v>90</v>
      </c>
      <c r="C22" s="57">
        <v>31128.9</v>
      </c>
      <c r="D22" s="3">
        <v>13</v>
      </c>
      <c r="E22" s="3">
        <v>5611.53</v>
      </c>
      <c r="F22" s="57">
        <v>14</v>
      </c>
      <c r="G22" s="57">
        <v>5190.7</v>
      </c>
      <c r="H22" s="3">
        <v>16</v>
      </c>
      <c r="I22" s="3">
        <v>5037.3999999999996</v>
      </c>
      <c r="J22" s="57">
        <v>8</v>
      </c>
      <c r="K22" s="57">
        <v>2579.4699999999998</v>
      </c>
      <c r="L22" s="3">
        <v>18</v>
      </c>
      <c r="M22" s="3">
        <v>5864.62</v>
      </c>
      <c r="N22" s="57">
        <v>65</v>
      </c>
      <c r="O22" s="57">
        <v>19315.43</v>
      </c>
      <c r="P22" s="3">
        <v>19</v>
      </c>
      <c r="Q22" s="3">
        <v>5501.99</v>
      </c>
      <c r="R22" s="57">
        <v>15</v>
      </c>
      <c r="S22" s="57">
        <v>5133.03</v>
      </c>
      <c r="T22" s="3">
        <v>25</v>
      </c>
      <c r="U22" s="3">
        <v>9800.14</v>
      </c>
      <c r="V22" s="57">
        <v>6</v>
      </c>
      <c r="W22" s="57">
        <v>1655.27</v>
      </c>
      <c r="X22" s="3">
        <v>8</v>
      </c>
      <c r="Y22" s="3">
        <v>2330.39</v>
      </c>
      <c r="Z22" s="22">
        <f t="shared" si="2"/>
        <v>297</v>
      </c>
      <c r="AA22" s="22">
        <f t="shared" si="2"/>
        <v>99148.87000000001</v>
      </c>
    </row>
    <row r="23" spans="1:29" x14ac:dyDescent="0.25">
      <c r="A23" s="33" t="s">
        <v>61</v>
      </c>
      <c r="B23" s="56"/>
      <c r="C23" s="56"/>
      <c r="D23" s="4">
        <v>4</v>
      </c>
      <c r="E23" s="4">
        <v>663.97</v>
      </c>
      <c r="F23" s="56"/>
      <c r="G23" s="56"/>
      <c r="H23" s="4"/>
      <c r="I23" s="4"/>
      <c r="J23" s="55">
        <v>4</v>
      </c>
      <c r="K23" s="55">
        <v>1393.48</v>
      </c>
      <c r="L23" s="2"/>
      <c r="M23" s="2"/>
      <c r="N23" s="55"/>
      <c r="O23" s="55"/>
      <c r="P23" s="2"/>
      <c r="Q23" s="2"/>
      <c r="R23" s="55"/>
      <c r="S23" s="55"/>
      <c r="T23" s="2">
        <v>1</v>
      </c>
      <c r="U23" s="2">
        <v>608</v>
      </c>
      <c r="V23" s="55"/>
      <c r="W23" s="55"/>
      <c r="X23" s="2"/>
      <c r="Y23" s="2"/>
      <c r="Z23" s="22">
        <f t="shared" si="2"/>
        <v>9</v>
      </c>
      <c r="AA23" s="22">
        <f t="shared" si="2"/>
        <v>2665.45</v>
      </c>
    </row>
    <row r="24" spans="1:29" x14ac:dyDescent="0.25">
      <c r="A24" s="19" t="s">
        <v>80</v>
      </c>
      <c r="B24" s="96">
        <f t="shared" ref="B24:AA24" si="3">SUM(B18:B23)</f>
        <v>131</v>
      </c>
      <c r="C24" s="97">
        <f t="shared" si="3"/>
        <v>46858.62</v>
      </c>
      <c r="D24" s="20">
        <f t="shared" si="3"/>
        <v>27</v>
      </c>
      <c r="E24" s="32">
        <f t="shared" si="3"/>
        <v>10326.099999999999</v>
      </c>
      <c r="F24" s="96">
        <f t="shared" si="3"/>
        <v>41</v>
      </c>
      <c r="G24" s="97">
        <f t="shared" si="3"/>
        <v>18224.05</v>
      </c>
      <c r="H24" s="20">
        <f t="shared" si="3"/>
        <v>34</v>
      </c>
      <c r="I24" s="32">
        <f t="shared" si="3"/>
        <v>16094.01</v>
      </c>
      <c r="J24" s="101">
        <f t="shared" si="3"/>
        <v>34</v>
      </c>
      <c r="K24" s="102">
        <f t="shared" si="3"/>
        <v>15609.079999999998</v>
      </c>
      <c r="L24" s="103">
        <f t="shared" si="3"/>
        <v>46</v>
      </c>
      <c r="M24" s="104">
        <f t="shared" si="3"/>
        <v>18972.96</v>
      </c>
      <c r="N24" s="101">
        <f t="shared" si="3"/>
        <v>83</v>
      </c>
      <c r="O24" s="102">
        <f t="shared" si="3"/>
        <v>26519.23</v>
      </c>
      <c r="P24" s="103">
        <f t="shared" si="3"/>
        <v>37</v>
      </c>
      <c r="Q24" s="104">
        <f t="shared" si="3"/>
        <v>12878.91</v>
      </c>
      <c r="R24" s="101">
        <f t="shared" si="3"/>
        <v>25</v>
      </c>
      <c r="S24" s="102">
        <f t="shared" si="3"/>
        <v>9003.869999999999</v>
      </c>
      <c r="T24" s="103">
        <f t="shared" si="3"/>
        <v>47</v>
      </c>
      <c r="U24" s="104">
        <f t="shared" si="3"/>
        <v>20432.989999999998</v>
      </c>
      <c r="V24" s="101">
        <f t="shared" si="3"/>
        <v>15</v>
      </c>
      <c r="W24" s="102">
        <f t="shared" si="3"/>
        <v>5152.6900000000005</v>
      </c>
      <c r="X24" s="103">
        <f t="shared" si="3"/>
        <v>22</v>
      </c>
      <c r="Y24" s="104">
        <f t="shared" si="3"/>
        <v>8600.5499999999993</v>
      </c>
      <c r="Z24" s="98">
        <f t="shared" si="3"/>
        <v>542</v>
      </c>
      <c r="AA24" s="76">
        <f t="shared" si="3"/>
        <v>208673.06</v>
      </c>
    </row>
    <row r="25" spans="1:29" s="16" customFormat="1" x14ac:dyDescent="0.25">
      <c r="A25" s="19"/>
      <c r="B25" s="96"/>
      <c r="C25" s="96"/>
      <c r="D25" s="20"/>
      <c r="E25" s="20"/>
      <c r="F25" s="96"/>
      <c r="G25" s="96"/>
      <c r="H25" s="20"/>
      <c r="I25" s="20"/>
      <c r="J25" s="96"/>
      <c r="K25" s="96"/>
      <c r="L25" s="20"/>
      <c r="M25" s="20"/>
      <c r="N25" s="96"/>
      <c r="O25" s="96"/>
      <c r="P25" s="20"/>
      <c r="Q25" s="20"/>
      <c r="R25" s="96"/>
      <c r="S25" s="96"/>
      <c r="T25" s="20"/>
      <c r="U25" s="20"/>
      <c r="V25" s="96"/>
      <c r="W25" s="96"/>
      <c r="X25" s="20"/>
      <c r="Y25" s="20"/>
      <c r="Z25" s="26"/>
      <c r="AA25" s="26"/>
    </row>
    <row r="26" spans="1:29" ht="13.8" thickBot="1" x14ac:dyDescent="0.3">
      <c r="A26" s="71" t="s">
        <v>81</v>
      </c>
      <c r="B26" s="89">
        <f t="shared" ref="B26:AA26" si="4">B15+B24</f>
        <v>652</v>
      </c>
      <c r="C26" s="90">
        <f t="shared" si="4"/>
        <v>62612.56</v>
      </c>
      <c r="D26" s="30">
        <f t="shared" si="4"/>
        <v>582</v>
      </c>
      <c r="E26" s="46">
        <f t="shared" si="4"/>
        <v>24368.799999999999</v>
      </c>
      <c r="F26" s="89">
        <f t="shared" si="4"/>
        <v>646</v>
      </c>
      <c r="G26" s="90">
        <f t="shared" si="4"/>
        <v>34407.89</v>
      </c>
      <c r="H26" s="30">
        <f t="shared" si="4"/>
        <v>610</v>
      </c>
      <c r="I26" s="46">
        <f t="shared" si="4"/>
        <v>32155.58</v>
      </c>
      <c r="J26" s="89">
        <f t="shared" si="4"/>
        <v>570</v>
      </c>
      <c r="K26" s="90">
        <f t="shared" si="4"/>
        <v>29754.94</v>
      </c>
      <c r="L26" s="30">
        <f t="shared" si="4"/>
        <v>516</v>
      </c>
      <c r="M26" s="46">
        <f t="shared" si="4"/>
        <v>31484.239999999998</v>
      </c>
      <c r="N26" s="89">
        <f t="shared" si="4"/>
        <v>369</v>
      </c>
      <c r="O26" s="90">
        <f t="shared" si="4"/>
        <v>34175.26</v>
      </c>
      <c r="P26" s="30">
        <f t="shared" si="4"/>
        <v>445</v>
      </c>
      <c r="Q26" s="46">
        <f t="shared" si="4"/>
        <v>23730.71</v>
      </c>
      <c r="R26" s="89">
        <f t="shared" si="4"/>
        <v>493</v>
      </c>
      <c r="S26" s="90">
        <f t="shared" si="4"/>
        <v>23847.69</v>
      </c>
      <c r="T26" s="30">
        <f t="shared" si="4"/>
        <v>526</v>
      </c>
      <c r="U26" s="46">
        <f t="shared" si="4"/>
        <v>34938</v>
      </c>
      <c r="V26" s="89">
        <f t="shared" si="4"/>
        <v>510</v>
      </c>
      <c r="W26" s="90">
        <f t="shared" si="4"/>
        <v>18134.940000000002</v>
      </c>
      <c r="X26" s="30">
        <f t="shared" si="4"/>
        <v>495</v>
      </c>
      <c r="Y26" s="46">
        <f t="shared" si="4"/>
        <v>21631.21</v>
      </c>
      <c r="Z26" s="24">
        <f t="shared" si="4"/>
        <v>6414</v>
      </c>
      <c r="AA26" s="25">
        <f t="shared" si="4"/>
        <v>371241.82</v>
      </c>
    </row>
    <row r="27" spans="1:29" ht="13.8" thickTop="1" x14ac:dyDescent="0.25">
      <c r="A27" s="19"/>
      <c r="B27" s="87"/>
      <c r="C27" s="87"/>
      <c r="D27" s="28"/>
      <c r="E27" s="28"/>
      <c r="F27" s="87"/>
      <c r="G27" s="87"/>
      <c r="H27" s="28"/>
      <c r="I27" s="28"/>
      <c r="J27" s="87"/>
      <c r="K27" s="87"/>
      <c r="L27" s="28"/>
      <c r="M27" s="28"/>
      <c r="N27" s="87"/>
      <c r="O27" s="87"/>
      <c r="P27" s="28"/>
      <c r="Q27" s="28"/>
      <c r="R27" s="87"/>
      <c r="S27" s="87"/>
      <c r="T27" s="28"/>
      <c r="U27" s="28"/>
      <c r="V27" s="87"/>
      <c r="W27" s="87"/>
      <c r="X27" s="28"/>
      <c r="Y27" s="28"/>
      <c r="Z27" s="49"/>
      <c r="AA27" s="50"/>
    </row>
    <row r="28" spans="1:29" ht="13.5" customHeight="1" x14ac:dyDescent="0.25">
      <c r="A28" s="19" t="s">
        <v>53</v>
      </c>
      <c r="B28" s="87"/>
      <c r="C28" s="88">
        <v>338470.92</v>
      </c>
      <c r="D28" s="28"/>
      <c r="E28" s="93">
        <v>362138.19</v>
      </c>
      <c r="F28" s="87"/>
      <c r="G28" s="88">
        <v>392470.72</v>
      </c>
      <c r="H28" s="28"/>
      <c r="I28" s="93">
        <v>423898.56</v>
      </c>
      <c r="J28" s="87"/>
      <c r="K28" s="88">
        <v>370916.83</v>
      </c>
      <c r="L28" s="28"/>
      <c r="M28" s="93">
        <v>361956.44</v>
      </c>
      <c r="N28" s="87"/>
      <c r="O28" s="88">
        <v>249802.4</v>
      </c>
      <c r="P28" s="28"/>
      <c r="Q28" s="93">
        <v>334562.48</v>
      </c>
      <c r="R28" s="87"/>
      <c r="S28" s="88">
        <v>377526.15</v>
      </c>
      <c r="T28" s="28"/>
      <c r="U28" s="93">
        <v>338838.68</v>
      </c>
      <c r="V28" s="87"/>
      <c r="W28" s="88">
        <v>367157.33</v>
      </c>
      <c r="X28" s="28"/>
      <c r="Y28" s="93">
        <v>327064.38</v>
      </c>
      <c r="Z28" s="42"/>
      <c r="AA28" s="27">
        <f>C28+E28+G28+I28+K28+M28+O28+Q28+S28+U28+W28+Y28</f>
        <v>4244803.08</v>
      </c>
      <c r="AC28" s="44"/>
    </row>
    <row r="29" spans="1:29" s="6" customFormat="1" ht="12.75" customHeight="1" x14ac:dyDescent="0.25">
      <c r="A29" s="33" t="s">
        <v>54</v>
      </c>
      <c r="B29" s="96"/>
      <c r="C29" s="105">
        <f>C26/C28</f>
        <v>0.18498652705526372</v>
      </c>
      <c r="D29" s="20"/>
      <c r="E29" s="106">
        <f>E26/E28</f>
        <v>6.7291439215510521E-2</v>
      </c>
      <c r="F29" s="96"/>
      <c r="G29" s="105">
        <f>G26/G28</f>
        <v>8.7669954079631726E-2</v>
      </c>
      <c r="H29" s="20"/>
      <c r="I29" s="106">
        <f>I26/I28</f>
        <v>7.5856780452379938E-2</v>
      </c>
      <c r="J29" s="96"/>
      <c r="K29" s="105">
        <f>K26/K28</f>
        <v>8.0219978155210689E-2</v>
      </c>
      <c r="L29" s="20"/>
      <c r="M29" s="106">
        <f>M26/M28</f>
        <v>8.6983505529007854E-2</v>
      </c>
      <c r="N29" s="96"/>
      <c r="O29" s="105">
        <f>O26/O28</f>
        <v>0.13680917397110678</v>
      </c>
      <c r="P29" s="20"/>
      <c r="Q29" s="106">
        <f>Q26/Q28</f>
        <v>7.0930577750380142E-2</v>
      </c>
      <c r="R29" s="96"/>
      <c r="S29" s="105">
        <f>S26/S28</f>
        <v>6.316831297646533E-2</v>
      </c>
      <c r="T29" s="20"/>
      <c r="U29" s="106">
        <f>U26/U28</f>
        <v>0.10311101436235084</v>
      </c>
      <c r="V29" s="96"/>
      <c r="W29" s="105">
        <f>W26/W28</f>
        <v>4.9392831133182068E-2</v>
      </c>
      <c r="X29" s="20"/>
      <c r="Y29" s="106">
        <f>Y26/Y28</f>
        <v>6.6137468103374633E-2</v>
      </c>
      <c r="Z29" s="26"/>
      <c r="AA29" s="107">
        <f>AA26/AA28</f>
        <v>8.7457960476225435E-2</v>
      </c>
    </row>
    <row r="30" spans="1:29" s="18" customFormat="1" ht="13.5" customHeight="1" x14ac:dyDescent="0.25">
      <c r="B30" s="57"/>
      <c r="C30" s="108"/>
      <c r="D30" s="3"/>
      <c r="E30" s="109"/>
      <c r="F30" s="57"/>
      <c r="G30" s="108"/>
      <c r="H30" s="3"/>
      <c r="I30" s="109"/>
      <c r="J30" s="57"/>
      <c r="K30" s="108"/>
      <c r="L30" s="3"/>
      <c r="M30" s="109"/>
      <c r="N30" s="57"/>
      <c r="O30" s="108"/>
      <c r="P30" s="3"/>
      <c r="Q30" s="109"/>
      <c r="R30" s="57"/>
      <c r="S30" s="108"/>
      <c r="T30" s="3"/>
      <c r="U30" s="109"/>
      <c r="V30" s="57"/>
      <c r="W30" s="108"/>
      <c r="X30" s="3"/>
      <c r="Y30" s="109"/>
      <c r="Z30" s="22"/>
      <c r="AA30" s="110"/>
    </row>
    <row r="31" spans="1:29" x14ac:dyDescent="0.25">
      <c r="A31" s="19" t="s">
        <v>51</v>
      </c>
      <c r="B31" s="55"/>
      <c r="C31" s="55"/>
      <c r="D31" s="2"/>
      <c r="E31" s="2"/>
      <c r="F31" s="55"/>
      <c r="G31" s="55"/>
      <c r="H31" s="2"/>
      <c r="I31" s="2"/>
      <c r="J31" s="55"/>
      <c r="K31" s="55"/>
      <c r="L31" s="2"/>
      <c r="M31" s="2"/>
      <c r="N31" s="55"/>
      <c r="O31" s="55"/>
      <c r="P31" s="2"/>
      <c r="Q31" s="2"/>
      <c r="R31" s="55"/>
      <c r="S31" s="55"/>
      <c r="T31" s="2"/>
      <c r="U31" s="2"/>
      <c r="V31" s="55"/>
      <c r="W31" s="55"/>
      <c r="X31" s="2"/>
      <c r="Y31" s="2"/>
      <c r="Z31" s="21"/>
      <c r="AA31" s="21"/>
    </row>
    <row r="32" spans="1:29" s="16" customFormat="1" x14ac:dyDescent="0.25">
      <c r="A32" s="33" t="s">
        <v>82</v>
      </c>
      <c r="B32" s="57">
        <v>249</v>
      </c>
      <c r="C32" s="57">
        <v>11238.1</v>
      </c>
      <c r="D32" s="3">
        <v>278</v>
      </c>
      <c r="E32" s="3">
        <v>15639.8</v>
      </c>
      <c r="F32" s="57">
        <v>490</v>
      </c>
      <c r="G32" s="57">
        <v>17480.95</v>
      </c>
      <c r="H32" s="3">
        <v>351</v>
      </c>
      <c r="I32" s="3">
        <v>10750.39</v>
      </c>
      <c r="J32" s="57">
        <v>512</v>
      </c>
      <c r="K32" s="57">
        <v>15500.5</v>
      </c>
      <c r="L32" s="3">
        <v>271</v>
      </c>
      <c r="M32" s="3">
        <v>8835.16</v>
      </c>
      <c r="N32" s="57">
        <v>351</v>
      </c>
      <c r="O32" s="58">
        <v>11719.13</v>
      </c>
      <c r="P32" s="3">
        <v>290</v>
      </c>
      <c r="Q32" s="94">
        <v>7772.24</v>
      </c>
      <c r="R32" s="57">
        <v>233</v>
      </c>
      <c r="S32" s="58">
        <v>5997.86</v>
      </c>
      <c r="T32" s="3">
        <v>403</v>
      </c>
      <c r="U32" s="94">
        <v>20227.509999999998</v>
      </c>
      <c r="V32" s="57">
        <v>380</v>
      </c>
      <c r="W32" s="58">
        <v>21788.67</v>
      </c>
      <c r="X32" s="3">
        <v>138</v>
      </c>
      <c r="Y32" s="94">
        <v>6121.2</v>
      </c>
      <c r="Z32" s="22">
        <f>B32+D32+F32+H32+J32+L32+N32+P32+R32+T32+V32+X32</f>
        <v>3946</v>
      </c>
      <c r="AA32" s="45">
        <f>C32+E32+G32+I32+K32+M32+O32+Q32+S32+U32+W32+Y32</f>
        <v>153071.51</v>
      </c>
    </row>
    <row r="33" spans="1:31" x14ac:dyDescent="0.25">
      <c r="A33" s="33" t="s">
        <v>83</v>
      </c>
      <c r="B33" s="57">
        <v>242</v>
      </c>
      <c r="C33" s="57">
        <v>15136.51</v>
      </c>
      <c r="D33" s="3">
        <v>261</v>
      </c>
      <c r="E33" s="3">
        <v>16317.92</v>
      </c>
      <c r="F33" s="57">
        <v>222</v>
      </c>
      <c r="G33" s="57">
        <v>3823.63</v>
      </c>
      <c r="H33" s="3">
        <v>152</v>
      </c>
      <c r="I33" s="3">
        <v>3197.85</v>
      </c>
      <c r="J33" s="57">
        <v>198</v>
      </c>
      <c r="K33" s="57">
        <v>3624.31</v>
      </c>
      <c r="L33" s="3">
        <v>127</v>
      </c>
      <c r="M33" s="3">
        <v>2318.59</v>
      </c>
      <c r="N33" s="57">
        <v>139</v>
      </c>
      <c r="O33" s="58">
        <v>2530.79</v>
      </c>
      <c r="P33" s="3">
        <v>217</v>
      </c>
      <c r="Q33" s="94">
        <v>4408.87</v>
      </c>
      <c r="R33" s="57">
        <v>214</v>
      </c>
      <c r="S33" s="58">
        <v>3919.1</v>
      </c>
      <c r="T33" s="3">
        <v>152</v>
      </c>
      <c r="U33" s="94">
        <v>2189.16</v>
      </c>
      <c r="V33" s="57">
        <v>179</v>
      </c>
      <c r="W33" s="58">
        <v>4940.43</v>
      </c>
      <c r="X33" s="3">
        <v>181</v>
      </c>
      <c r="Y33" s="94">
        <v>11971.39</v>
      </c>
      <c r="Z33" s="22">
        <f>B33+D33+F33+H33+J33+L33+N33+P33+R33+T33+V33+X33</f>
        <v>2284</v>
      </c>
      <c r="AA33" s="45">
        <f>C33+E33+G33+I33+K33+M33+O33+Q33+S33+U33+W33+Y33</f>
        <v>74378.549999999988</v>
      </c>
    </row>
    <row r="34" spans="1:31" s="14" customFormat="1" x14ac:dyDescent="0.25">
      <c r="A34" s="31" t="s">
        <v>84</v>
      </c>
      <c r="B34" s="101">
        <f t="shared" ref="B34:M34" si="5">B32+B33</f>
        <v>491</v>
      </c>
      <c r="C34" s="102">
        <f t="shared" si="5"/>
        <v>26374.61</v>
      </c>
      <c r="D34" s="103">
        <f t="shared" si="5"/>
        <v>539</v>
      </c>
      <c r="E34" s="104">
        <f t="shared" si="5"/>
        <v>31957.72</v>
      </c>
      <c r="F34" s="101">
        <f t="shared" si="5"/>
        <v>712</v>
      </c>
      <c r="G34" s="102">
        <f t="shared" si="5"/>
        <v>21304.58</v>
      </c>
      <c r="H34" s="103">
        <f t="shared" si="5"/>
        <v>503</v>
      </c>
      <c r="I34" s="104">
        <f t="shared" si="5"/>
        <v>13948.24</v>
      </c>
      <c r="J34" s="101">
        <f t="shared" si="5"/>
        <v>710</v>
      </c>
      <c r="K34" s="102">
        <f t="shared" si="5"/>
        <v>19124.810000000001</v>
      </c>
      <c r="L34" s="103">
        <f t="shared" si="5"/>
        <v>398</v>
      </c>
      <c r="M34" s="104">
        <f t="shared" si="5"/>
        <v>11153.75</v>
      </c>
      <c r="N34" s="101">
        <f t="shared" ref="N34:AA34" si="6">SUM(N32:N33)</f>
        <v>490</v>
      </c>
      <c r="O34" s="102">
        <f t="shared" si="6"/>
        <v>14249.919999999998</v>
      </c>
      <c r="P34" s="103">
        <f t="shared" si="6"/>
        <v>507</v>
      </c>
      <c r="Q34" s="104">
        <f t="shared" si="6"/>
        <v>12181.11</v>
      </c>
      <c r="R34" s="101">
        <f t="shared" si="6"/>
        <v>447</v>
      </c>
      <c r="S34" s="102">
        <f t="shared" si="6"/>
        <v>9916.9599999999991</v>
      </c>
      <c r="T34" s="103">
        <f t="shared" si="6"/>
        <v>555</v>
      </c>
      <c r="U34" s="104">
        <f t="shared" si="6"/>
        <v>22416.67</v>
      </c>
      <c r="V34" s="101">
        <f t="shared" si="6"/>
        <v>559</v>
      </c>
      <c r="W34" s="102">
        <f t="shared" si="6"/>
        <v>26729.1</v>
      </c>
      <c r="X34" s="103">
        <f t="shared" si="6"/>
        <v>319</v>
      </c>
      <c r="Y34" s="104">
        <f t="shared" si="6"/>
        <v>18092.59</v>
      </c>
      <c r="Z34" s="98">
        <f t="shared" si="6"/>
        <v>6230</v>
      </c>
      <c r="AA34" s="76">
        <f t="shared" si="6"/>
        <v>227450.06</v>
      </c>
    </row>
    <row r="35" spans="1:31" s="1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1" s="14" customFormat="1" ht="26.4" x14ac:dyDescent="0.25">
      <c r="A36" s="132" t="s">
        <v>85</v>
      </c>
      <c r="B36" s="26"/>
      <c r="C36" s="27">
        <f>C15+C24+C34-C8</f>
        <v>74372.160000000003</v>
      </c>
      <c r="D36" s="26"/>
      <c r="E36" s="27">
        <f>E15+E24+E34-E8</f>
        <v>46288.280000000006</v>
      </c>
      <c r="F36" s="26"/>
      <c r="G36" s="27">
        <f>G15+G24+G34-G8</f>
        <v>45790.79</v>
      </c>
      <c r="H36" s="26"/>
      <c r="I36" s="27">
        <f>I15+I24+I34-I8</f>
        <v>35548.58</v>
      </c>
      <c r="J36" s="26"/>
      <c r="K36" s="27">
        <f>K15+K24+K34-K8</f>
        <v>39279.22</v>
      </c>
      <c r="L36" s="26"/>
      <c r="M36" s="27">
        <f>M15+M24+M34-M8</f>
        <v>31386.289999999997</v>
      </c>
      <c r="N36" s="26"/>
      <c r="O36" s="27">
        <f>O15+O24+O34-O8</f>
        <v>38873.380000000005</v>
      </c>
      <c r="P36" s="26"/>
      <c r="Q36" s="27">
        <f>Q15+Q24+Q34-Q8</f>
        <v>27029.38</v>
      </c>
      <c r="R36" s="26"/>
      <c r="S36" s="27">
        <f>S15+S24+S34-S8</f>
        <v>23412.159999999996</v>
      </c>
      <c r="T36" s="26"/>
      <c r="U36" s="27">
        <f>U15+U24+U34-U8</f>
        <v>47260.71</v>
      </c>
      <c r="V36" s="26"/>
      <c r="W36" s="27">
        <f>W15+W24+W34-W8</f>
        <v>35295.46</v>
      </c>
      <c r="X36" s="26"/>
      <c r="Y36" s="27">
        <f>Y15+Y24+Y34-Y8</f>
        <v>30918.720000000001</v>
      </c>
      <c r="Z36" s="26"/>
      <c r="AA36" s="27">
        <f>AA15+AA24+AA34-AA8</f>
        <v>475455.13</v>
      </c>
      <c r="AE36" s="29"/>
    </row>
    <row r="37" spans="1:31" s="16" customFormat="1" x14ac:dyDescent="0.25">
      <c r="A37" s="75"/>
      <c r="B37" s="18"/>
      <c r="C37" s="18"/>
      <c r="D37" s="18"/>
      <c r="E37" s="18"/>
      <c r="F37" s="18"/>
      <c r="G37" s="18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31" ht="23.4" x14ac:dyDescent="0.25">
      <c r="A38" s="72" t="s">
        <v>86</v>
      </c>
    </row>
    <row r="39" spans="1:31" ht="24" x14ac:dyDescent="0.25">
      <c r="A39" s="73" t="s">
        <v>87</v>
      </c>
    </row>
  </sheetData>
  <mergeCells count="13">
    <mergeCell ref="L2:M2"/>
    <mergeCell ref="N2:O2"/>
    <mergeCell ref="P2:Q2"/>
    <mergeCell ref="B2:C2"/>
    <mergeCell ref="D2:E2"/>
    <mergeCell ref="F2:G2"/>
    <mergeCell ref="H2:I2"/>
    <mergeCell ref="J2:K2"/>
    <mergeCell ref="Z2:AA2"/>
    <mergeCell ref="R2:S2"/>
    <mergeCell ref="T2:U2"/>
    <mergeCell ref="V2:W2"/>
    <mergeCell ref="X2:Y2"/>
  </mergeCells>
  <phoneticPr fontId="4" type="noConversion"/>
  <pageMargins left="0.18" right="0.2" top="0.51" bottom="0.86" header="0.5" footer="0.5"/>
  <pageSetup scale="98" orientation="landscape" r:id="rId1"/>
  <headerFooter alignWithMargins="0">
    <oddFooter>&amp;L&amp;8&amp;Z&amp;F&amp;R&amp;8Prepared by Danielle Meier
&amp;D</oddFooter>
  </headerFooter>
  <ignoredErrors>
    <ignoredError sqref="C29:AA2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Cost Report Codes</vt:lpstr>
      <vt:lpstr>Statewide Totals</vt:lpstr>
      <vt:lpstr>01</vt:lpstr>
      <vt:lpstr>02</vt:lpstr>
      <vt:lpstr>03</vt:lpstr>
      <vt:lpstr>04</vt:lpstr>
      <vt:lpstr>05</vt:lpstr>
      <vt:lpstr>05 ACPE</vt:lpstr>
      <vt:lpstr>06</vt:lpstr>
      <vt:lpstr>07</vt:lpstr>
      <vt:lpstr>08</vt:lpstr>
      <vt:lpstr>09</vt:lpstr>
      <vt:lpstr>10</vt:lpstr>
      <vt:lpstr>11</vt:lpstr>
      <vt:lpstr>12</vt:lpstr>
      <vt:lpstr>18</vt:lpstr>
      <vt:lpstr>20</vt:lpstr>
      <vt:lpstr>25</vt:lpstr>
      <vt:lpstr>'04'!Print_Area</vt:lpstr>
      <vt:lpstr>'25'!Print_Area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Thomas</cp:lastModifiedBy>
  <cp:lastPrinted>2016-07-26T00:30:00Z</cp:lastPrinted>
  <dcterms:created xsi:type="dcterms:W3CDTF">2005-10-22T14:09:27Z</dcterms:created>
  <dcterms:modified xsi:type="dcterms:W3CDTF">2016-08-10T19:26:54Z</dcterms:modified>
</cp:coreProperties>
</file>