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wthomas\Documents\DOF-Website\forms\resource\"/>
    </mc:Choice>
  </mc:AlternateContent>
  <xr:revisionPtr revIDLastSave="0" documentId="8_{C291D974-C634-4E00-B165-8636BB3F7C04}" xr6:coauthVersionLast="47" xr6:coauthVersionMax="47" xr10:uidLastSave="{00000000-0000-0000-0000-000000000000}"/>
  <bookViews>
    <workbookView xWindow="18936" yWindow="2820" windowWidth="23796" windowHeight="18060" firstSheet="1" activeTab="2" xr2:uid="{00000000-000D-0000-FFFF-FFFF00000000}"/>
  </bookViews>
  <sheets>
    <sheet name="DOF-Workflow" sheetId="4" state="hidden" r:id="rId1"/>
    <sheet name="Flowchart" sheetId="7" r:id="rId2"/>
    <sheet name="Form" sheetId="2" r:id="rId3"/>
    <sheet name="BackUp" sheetId="5" r:id="rId4"/>
    <sheet name="Resources" sheetId="6" r:id="rId5"/>
    <sheet name="Reference" sheetId="1" r:id="rId6"/>
  </sheets>
  <externalReferences>
    <externalReference r:id="rId7"/>
  </externalReferences>
  <definedNames>
    <definedName name="_xlnm._FilterDatabase" localSheetId="2" hidden="1">Form!$B$6:$N$6</definedName>
    <definedName name="agency" localSheetId="0">#REF!</definedName>
    <definedName name="agency">Form!$H$3</definedName>
    <definedName name="Appropriation_Category" localSheetId="0">'[1]Key Information'!$E$2:$E$10</definedName>
    <definedName name="Appropriation_Category">Reference!$A$13:$A$22</definedName>
    <definedName name="Appropriation_Class" localSheetId="0">'[1]Key Information'!$C$2:$C$3</definedName>
    <definedName name="Appropriation_Class">Reference!$A$9:$A$10</definedName>
    <definedName name="Appropriation_Classification" localSheetId="0">'[1]Key Information'!$B$2:$B$6</definedName>
    <definedName name="Appropriation_Classification">Reference!$A$2:$A$6</definedName>
    <definedName name="DEPT" localSheetId="0">#REF!</definedName>
    <definedName name="DEPT">Reference!$C$3:$F$21</definedName>
    <definedName name="New_or_Existing" localSheetId="0">'[1]Key Information'!$G$2:$G$3</definedName>
    <definedName name="New_or_Existing">Reference!#REF!</definedName>
    <definedName name="_xlnm.Print_Area" localSheetId="2">Form!$B$1:$P$56</definedName>
    <definedName name="_xlnm.Print_Titles" localSheetId="2">Form!$1:$6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H8" i="2"/>
  <c r="P8" i="2" s="1"/>
  <c r="H9" i="2"/>
  <c r="P9" i="2" s="1"/>
  <c r="H10" i="2"/>
  <c r="P10" i="2" s="1"/>
  <c r="H11" i="2"/>
  <c r="P11" i="2" s="1"/>
  <c r="H12" i="2"/>
  <c r="P12" i="2" s="1"/>
  <c r="H13" i="2"/>
  <c r="P13" i="2" s="1"/>
  <c r="H14" i="2"/>
  <c r="P14" i="2" s="1"/>
  <c r="H15" i="2"/>
  <c r="P15" i="2" s="1"/>
  <c r="H16" i="2"/>
  <c r="P16" i="2" s="1"/>
  <c r="H17" i="2"/>
  <c r="P17" i="2" s="1"/>
  <c r="H18" i="2"/>
  <c r="P18" i="2" s="1"/>
  <c r="H19" i="2"/>
  <c r="P19" i="2" s="1"/>
  <c r="H20" i="2"/>
  <c r="P20" i="2" s="1"/>
  <c r="H21" i="2"/>
  <c r="P21" i="2" s="1"/>
  <c r="H22" i="2"/>
  <c r="P22" i="2" s="1"/>
  <c r="H23" i="2"/>
  <c r="P23" i="2" s="1"/>
  <c r="H24" i="2"/>
  <c r="P24" i="2" s="1"/>
  <c r="H25" i="2"/>
  <c r="P25" i="2" s="1"/>
  <c r="H26" i="2"/>
  <c r="P26" i="2" s="1"/>
  <c r="H27" i="2"/>
  <c r="P27" i="2" s="1"/>
  <c r="H28" i="2"/>
  <c r="P28" i="2" s="1"/>
  <c r="H29" i="2"/>
  <c r="P29" i="2" s="1"/>
  <c r="H30" i="2"/>
  <c r="P30" i="2" s="1"/>
  <c r="H31" i="2"/>
  <c r="P31" i="2" s="1"/>
  <c r="H32" i="2"/>
  <c r="P32" i="2" s="1"/>
  <c r="H33" i="2"/>
  <c r="P33" i="2" s="1"/>
  <c r="H34" i="2"/>
  <c r="P34" i="2" s="1"/>
  <c r="H35" i="2"/>
  <c r="P35" i="2" s="1"/>
  <c r="H36" i="2"/>
  <c r="P36" i="2" s="1"/>
  <c r="H37" i="2"/>
  <c r="P37" i="2" s="1"/>
  <c r="H38" i="2"/>
  <c r="P38" i="2" s="1"/>
  <c r="H39" i="2"/>
  <c r="P39" i="2" s="1"/>
  <c r="H40" i="2"/>
  <c r="P40" i="2" s="1"/>
  <c r="H41" i="2"/>
  <c r="P41" i="2" s="1"/>
  <c r="H42" i="2"/>
  <c r="P42" i="2" s="1"/>
  <c r="H43" i="2"/>
  <c r="P43" i="2" s="1"/>
  <c r="H44" i="2"/>
  <c r="P44" i="2" s="1"/>
  <c r="H45" i="2"/>
  <c r="P45" i="2" s="1"/>
  <c r="H46" i="2"/>
  <c r="P46" i="2" s="1"/>
  <c r="H47" i="2"/>
  <c r="P47" i="2" s="1"/>
  <c r="H48" i="2"/>
  <c r="P48" i="2" s="1"/>
  <c r="H49" i="2"/>
  <c r="P49" i="2" s="1"/>
  <c r="H50" i="2"/>
  <c r="P50" i="2" s="1"/>
  <c r="H51" i="2"/>
  <c r="P51" i="2" s="1"/>
  <c r="H52" i="2"/>
  <c r="P52" i="2" s="1"/>
  <c r="H53" i="2"/>
  <c r="P53" i="2" s="1"/>
  <c r="H54" i="2"/>
  <c r="P54" i="2" s="1"/>
  <c r="H55" i="2"/>
  <c r="P55" i="2" s="1"/>
  <c r="H56" i="2"/>
  <c r="P56" i="2" s="1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P7" i="2" l="1"/>
  <c r="J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tc={A5E0DD8A-7B8E-48ED-BCB6-0F3F512B154C}</author>
    <author>tc={DE5C0314-13F6-468D-827E-15228F28E22D}</author>
    <author>tc={D1E8EB47-6C19-484F-8BE0-8ABB9336D103}</author>
    <author>tc={57B5D4F2-19F8-4965-B221-4BB1DA53F1B4}</author>
    <author>tc={4E91A870-14AB-49F1-B756-CD0A9489515D}</author>
    <author>tc={C765BA2C-6B03-4CE3-91D9-184BD96E98E8}</author>
    <author>tc={FEF1A1F9-E413-4672-91B6-8DDB1421E95B}</author>
    <author>tc={D7E40E3D-B9D9-4B37-8CF4-3229F6CE2942}</author>
    <author>tc={698478BB-6AF8-4C1A-B3A7-E412399DCB22}</author>
    <author>tc={638D7F7B-2175-49E6-AE8B-34E40A37C366}</author>
    <author>tc={232CC709-CFDE-4D79-AA06-627DB61BFA08}</author>
    <author>tc={5E0D2949-078E-4955-8EAE-C986618D63F4}</author>
  </authors>
  <commentList>
    <comment ref="A6" authorId="0" shapeId="0" xr:uid="{A5E0DD8A-7B8E-48ED-BCB6-0F3F512B154C}">
      <text>
        <t>[Threaded comment]
Your version of Excel allows you to read this threaded comment; however, any edits to it will get removed if the file is opened in a newer version of Excel. Learn more: https://go.microsoft.com/fwlink/?linkid=870924
Comment:
    REQUIRED.</t>
      </text>
    </comment>
    <comment ref="B6" authorId="1" shapeId="0" xr:uid="{DE5C0314-13F6-468D-827E-15228F28E22D}">
      <text>
        <t>[Threaded comment]
Your version of Excel allows you to read this threaded comment; however, any edits to it will get removed if the file is opened in a newer version of Excel. Learn more: https://go.microsoft.com/fwlink/?linkid=870924
Comment:
    Must be 4 characters and first must be agency alpha indicator. REQUIRED.</t>
      </text>
    </comment>
    <comment ref="D6" authorId="2" shapeId="0" xr:uid="{D1E8EB47-6C19-484F-8BE0-8ABB9336D103}">
      <text>
        <t>[Threaded comment]
Your version of Excel allows you to read this threaded comment; however, any edits to it will get removed if the file is opened in a newer version of Excel. Learn more: https://go.microsoft.com/fwlink/?linkid=870924
Comment:
    Must be 4 characters and first must be agency alpha indicator. REQUIRED.</t>
      </text>
    </comment>
    <comment ref="E6" authorId="3" shapeId="0" xr:uid="{57B5D4F2-19F8-4965-B221-4BB1DA53F1B4}">
      <text>
        <t>[Threaded comment]
Your version of Excel allows you to read this threaded comment; however, any edits to it will get removed if the file is opened in a newer version of Excel. Learn more: https://go.microsoft.com/fwlink/?linkid=870924
Comment:
    REQUIRED.</t>
      </text>
    </comment>
    <comment ref="G6" authorId="4" shapeId="0" xr:uid="{4E91A870-14AB-49F1-B756-CD0A9489515D}">
      <text>
        <t>[Threaded comment]
Your version of Excel allows you to read this threaded comment; however, any edits to it will get removed if the file is opened in a newer version of Excel. Learn more: https://go.microsoft.com/fwlink/?linkid=870924
Comment:
    REQUIRED.</t>
      </text>
    </comment>
    <comment ref="H6" authorId="5" shapeId="0" xr:uid="{C765BA2C-6B03-4CE3-91D9-184BD96E98E8}">
      <text>
        <t>[Threaded comment]
Your version of Excel allows you to read this threaded comment; however, any edits to it will get removed if the file is opened in a newer version of Excel. Learn more: https://go.microsoft.com/fwlink/?linkid=870924
Comment:
    REQUIRED. If the Class and the classification are an invalid combination this will be highlighted red.</t>
      </text>
    </comment>
    <comment ref="I6" authorId="6" shapeId="0" xr:uid="{FEF1A1F9-E413-4672-91B6-8DDB1421E95B}">
      <text>
        <t>[Threaded comment]
Your version of Excel allows you to read this threaded comment; however, any edits to it will get removed if the file is opened in a newer version of Excel. Learn more: https://go.microsoft.com/fwlink/?linkid=870924
Comment:
    REQUIRED.</t>
      </text>
    </comment>
    <comment ref="J6" authorId="7" shapeId="0" xr:uid="{D7E40E3D-B9D9-4B37-8CF4-3229F6CE2942}">
      <text>
        <t>[Threaded comment]
Your version of Excel allows you to read this threaded comment; however, any edits to it will get removed if the file is opened in a newer version of Excel. Learn more: https://go.microsoft.com/fwlink/?linkid=870924
Comment:
    Field will populate based on the appropriation unit standard.</t>
      </text>
    </comment>
    <comment ref="K6" authorId="8" shapeId="0" xr:uid="{698478BB-6AF8-4C1A-B3A7-E412399DCB22}">
      <text>
        <t>[Threaded comment]
Your version of Excel allows you to read this threaded comment; however, any edits to it will get removed if the file is opened in a newer version of Excel. Learn more: https://go.microsoft.com/fwlink/?linkid=870924
Comment:
    60 character limit, must include Allocation or CRD at the end of the name. REQUIRED.</t>
      </text>
    </comment>
    <comment ref="L6" authorId="9" shapeId="0" xr:uid="{638D7F7B-2175-49E6-AE8B-34E40A37C366}">
      <text>
        <t>[Threaded comment]
Your version of Excel allows you to read this threaded comment; however, any edits to it will get removed if the file is opened in a newer version of Excel. Learn more: https://go.microsoft.com/fwlink/?linkid=870924
Comment:
    15 character limit). REQUIRED.</t>
      </text>
    </comment>
    <comment ref="M6" authorId="10" shapeId="0" xr:uid="{232CC709-CFDE-4D79-AA06-627DB61BFA08}">
      <text>
        <t>[Threaded comment]
Your version of Excel allows you to read this threaded comment; however, any edits to it will get removed if the file is opened in a newer version of Excel. Learn more: https://go.microsoft.com/fwlink/?linkid=870924
Comment:
    100 character limit. OPTIONAL.</t>
      </text>
    </comment>
    <comment ref="N6" authorId="11" shapeId="0" xr:uid="{5E0D2949-078E-4955-8EAE-C986618D63F4}">
      <text>
        <t>[Threaded comment]
Your version of Excel allows you to read this threaded comment; however, any edits to it will get removed if the file is opened in a newer version of Excel. Learn more: https://go.microsoft.com/fwlink/?linkid=870924
Comment:
    100 character limit. OPTIONAL.</t>
      </text>
    </comment>
  </commentList>
</comments>
</file>

<file path=xl/sharedStrings.xml><?xml version="1.0" encoding="utf-8"?>
<sst xmlns="http://schemas.openxmlformats.org/spreadsheetml/2006/main" count="252" uniqueCount="150">
  <si>
    <t>Operating</t>
  </si>
  <si>
    <t>Continuing (capital)</t>
  </si>
  <si>
    <t>Special</t>
  </si>
  <si>
    <t>Appropriation Classification</t>
  </si>
  <si>
    <t>Appropriation Class</t>
  </si>
  <si>
    <t>Capital</t>
  </si>
  <si>
    <t>Appropriation Category</t>
  </si>
  <si>
    <t>DEVL - Development</t>
  </si>
  <si>
    <t>EDUC - Education</t>
  </si>
  <si>
    <t>GGOV - General Government</t>
  </si>
  <si>
    <t>HHS - Health &amp; Human Services</t>
  </si>
  <si>
    <t>LJUS - Law &amp; Justice</t>
  </si>
  <si>
    <t>PPRO - Public Protection</t>
  </si>
  <si>
    <t>TRAN - Transportation</t>
  </si>
  <si>
    <t>UNIV - University</t>
  </si>
  <si>
    <t>Supplemental</t>
  </si>
  <si>
    <t>Department Numbers, Acronyms and Alpha Designators</t>
  </si>
  <si>
    <t>Dept Name</t>
  </si>
  <si>
    <t>Dept Letter Designator</t>
  </si>
  <si>
    <t>Dept Acronym</t>
  </si>
  <si>
    <t>Acronym</t>
  </si>
  <si>
    <t>01</t>
  </si>
  <si>
    <t>Office of the Governor</t>
  </si>
  <si>
    <t>G</t>
  </si>
  <si>
    <t>GOV</t>
  </si>
  <si>
    <t>02</t>
  </si>
  <si>
    <t>Department of Administration</t>
  </si>
  <si>
    <t>A</t>
  </si>
  <si>
    <t>DOA</t>
  </si>
  <si>
    <t>03</t>
  </si>
  <si>
    <t>Department of Law</t>
  </si>
  <si>
    <t>W</t>
  </si>
  <si>
    <t>LAW</t>
  </si>
  <si>
    <t>04</t>
  </si>
  <si>
    <t>Department of Revenue</t>
  </si>
  <si>
    <t>R</t>
  </si>
  <si>
    <t>DOR</t>
  </si>
  <si>
    <t>05</t>
  </si>
  <si>
    <t>Department of Education and Early Development</t>
  </si>
  <si>
    <t>E</t>
  </si>
  <si>
    <t>07</t>
  </si>
  <si>
    <t>Department of Labor and Workforce Development</t>
  </si>
  <si>
    <t>B</t>
  </si>
  <si>
    <t>08</t>
  </si>
  <si>
    <t>Department of Commerce, Community, and Economic Development</t>
  </si>
  <si>
    <t>D</t>
  </si>
  <si>
    <t>09</t>
  </si>
  <si>
    <t>Department of Military and Veteran's Affairs</t>
  </si>
  <si>
    <t>M</t>
  </si>
  <si>
    <t>Department of Natural Resources</t>
  </si>
  <si>
    <t>N</t>
  </si>
  <si>
    <t>DNR</t>
  </si>
  <si>
    <t>Department of Fish and Game</t>
  </si>
  <si>
    <t>F</t>
  </si>
  <si>
    <t>DFG</t>
  </si>
  <si>
    <t>Department of Public Safety</t>
  </si>
  <si>
    <t>P</t>
  </si>
  <si>
    <t>DPS</t>
  </si>
  <si>
    <t>Department of Environmental Conservation</t>
  </si>
  <si>
    <t>V</t>
  </si>
  <si>
    <t>DEC</t>
  </si>
  <si>
    <t>Department of Corrections</t>
  </si>
  <si>
    <t>J</t>
  </si>
  <si>
    <t>DOC</t>
  </si>
  <si>
    <t>Department of Transportation and Public Facilities</t>
  </si>
  <si>
    <t>T</t>
  </si>
  <si>
    <t>Legislature</t>
  </si>
  <si>
    <t>L</t>
  </si>
  <si>
    <t>LEG</t>
  </si>
  <si>
    <t>Alaska Court System</t>
  </si>
  <si>
    <t>C</t>
  </si>
  <si>
    <t>ACS</t>
  </si>
  <si>
    <t>University of Alaska</t>
  </si>
  <si>
    <t>Y</t>
  </si>
  <si>
    <t>UOA</t>
  </si>
  <si>
    <t>Regular (oper)</t>
  </si>
  <si>
    <t>Multi-Year Operating</t>
  </si>
  <si>
    <t>NRES - Natural Resources</t>
  </si>
  <si>
    <t>Department of Health</t>
  </si>
  <si>
    <t>Department of Family and Community Services</t>
  </si>
  <si>
    <t>DOH</t>
  </si>
  <si>
    <t>U</t>
  </si>
  <si>
    <t>K</t>
  </si>
  <si>
    <t>Select Agency</t>
  </si>
  <si>
    <t>Processes</t>
  </si>
  <si>
    <t>Signature/Initials</t>
  </si>
  <si>
    <t>Date</t>
  </si>
  <si>
    <t>Agency Accountant Entered</t>
  </si>
  <si>
    <t>1st Review and Activation</t>
  </si>
  <si>
    <t>Agency Accountant Submits Staging Form (capital &amp; multiyear only)</t>
  </si>
  <si>
    <t>Structure Lead Uploads Staging to IRIS (capital &amp; multiyear only)</t>
  </si>
  <si>
    <t>Final Review and Verifies Staging if Applicable</t>
  </si>
  <si>
    <t>Agency Accountant Notifies Department</t>
  </si>
  <si>
    <t>RSA Best Practices</t>
  </si>
  <si>
    <t>Blank Reimbursable Services Agreement (RSA) Form</t>
  </si>
  <si>
    <t>Appropriation Unit Name:</t>
  </si>
  <si>
    <t>Budget to Accounting Revenue Matrix</t>
  </si>
  <si>
    <t>RSAs:</t>
  </si>
  <si>
    <t>10</t>
  </si>
  <si>
    <t>Agency Contact:</t>
  </si>
  <si>
    <t>Date Requested:</t>
  </si>
  <si>
    <t>Backup documentation can include legislation or an RSA form. Please copy/paste or attach PDF</t>
  </si>
  <si>
    <t>SHORT_NAME</t>
  </si>
  <si>
    <t>LONG_NAME</t>
  </si>
  <si>
    <t>IRIS Revenue Type</t>
  </si>
  <si>
    <t>Type</t>
  </si>
  <si>
    <t>http://legfin.akleg.gov/</t>
  </si>
  <si>
    <t>Other Useful Links:</t>
  </si>
  <si>
    <t>https://omb.alaska.gov/</t>
  </si>
  <si>
    <t>Legislative Finance</t>
  </si>
  <si>
    <t>Office of Management and Budget (OMB)</t>
  </si>
  <si>
    <t>IGRS - Intergovernmental Revenue Sharing</t>
  </si>
  <si>
    <t>Agency Accountant Review and add to APPR Tracking Log</t>
  </si>
  <si>
    <t>Funding 
Acronym</t>
  </si>
  <si>
    <r>
      <t xml:space="preserve">New or Existing
</t>
    </r>
    <r>
      <rPr>
        <sz val="8"/>
        <color rgb="FFFF0000"/>
        <rFont val="Calibri Light"/>
        <family val="2"/>
      </rPr>
      <t>REQUIRED</t>
    </r>
  </si>
  <si>
    <r>
      <t xml:space="preserve">Group
</t>
    </r>
    <r>
      <rPr>
        <sz val="8"/>
        <color rgb="FFFF0000"/>
        <rFont val="Calibri Light"/>
        <family val="2"/>
      </rPr>
      <t>REQUIRED</t>
    </r>
  </si>
  <si>
    <r>
      <t xml:space="preserve">TYPE
</t>
    </r>
    <r>
      <rPr>
        <sz val="8"/>
        <color rgb="FFFF0000"/>
        <rFont val="Calibri Light"/>
        <family val="2"/>
      </rPr>
      <t>REQUIRED</t>
    </r>
  </si>
  <si>
    <r>
      <t xml:space="preserve">Appropriation Unit (APPR) Name
</t>
    </r>
    <r>
      <rPr>
        <sz val="8"/>
        <color rgb="FFFF0000"/>
        <rFont val="Calibri Light"/>
        <family val="2"/>
      </rPr>
      <t>REQUIRED</t>
    </r>
  </si>
  <si>
    <r>
      <t xml:space="preserve">APPR Short Name
</t>
    </r>
    <r>
      <rPr>
        <sz val="8"/>
        <color rgb="FFFF0000"/>
        <rFont val="Calibri Light"/>
        <family val="2"/>
      </rPr>
      <t>REQUIRED</t>
    </r>
  </si>
  <si>
    <r>
      <t xml:space="preserve">Description
</t>
    </r>
    <r>
      <rPr>
        <sz val="8"/>
        <rFont val="Calibri Light"/>
        <family val="2"/>
      </rPr>
      <t>OPTIONAL</t>
    </r>
  </si>
  <si>
    <r>
      <t xml:space="preserve">Classification
</t>
    </r>
    <r>
      <rPr>
        <sz val="8"/>
        <color rgb="FFFF0000"/>
        <rFont val="Calibri Light"/>
        <family val="2"/>
      </rPr>
      <t>REQUIRED</t>
    </r>
  </si>
  <si>
    <r>
      <t xml:space="preserve">Class
</t>
    </r>
    <r>
      <rPr>
        <sz val="8"/>
        <color rgb="FFFF0000"/>
        <rFont val="Calibri Light"/>
        <family val="2"/>
      </rPr>
      <t>REQUIRED</t>
    </r>
  </si>
  <si>
    <r>
      <t xml:space="preserve">Category
</t>
    </r>
    <r>
      <rPr>
        <sz val="8"/>
        <color rgb="FFFF0000"/>
        <rFont val="Calibri Light"/>
        <family val="2"/>
      </rPr>
      <t>REQUIRED</t>
    </r>
  </si>
  <si>
    <r>
      <t xml:space="preserve">Extended Description
</t>
    </r>
    <r>
      <rPr>
        <sz val="8"/>
        <rFont val="Calibri Light"/>
        <family val="2"/>
      </rPr>
      <t>OPTIONAL</t>
    </r>
  </si>
  <si>
    <t>EED</t>
  </si>
  <si>
    <t>DOL</t>
  </si>
  <si>
    <t>CED</t>
  </si>
  <si>
    <t>MVA</t>
  </si>
  <si>
    <t>DOT</t>
  </si>
  <si>
    <t>FCS</t>
  </si>
  <si>
    <t>Dept Num</t>
  </si>
  <si>
    <t>IRIS 
Fund</t>
  </si>
  <si>
    <t>Numeric APPR Class Indicator</t>
  </si>
  <si>
    <t>Appropriation Unit</t>
  </si>
  <si>
    <t xml:space="preserve">  State of Alaska                     </t>
  </si>
  <si>
    <t xml:space="preserve">  Department of Administration       </t>
  </si>
  <si>
    <t xml:space="preserve">  Division of Finance                  </t>
  </si>
  <si>
    <t>Existing</t>
  </si>
  <si>
    <t>Column1</t>
  </si>
  <si>
    <t>REQUEST TO ESTABLISH A NEW SUSPENSE APPROPRIATION UNIT</t>
  </si>
  <si>
    <r>
      <t xml:space="preserve">Type of Suspense
</t>
    </r>
    <r>
      <rPr>
        <sz val="8"/>
        <color rgb="FFFF0000"/>
        <rFont val="Calibri Light"/>
        <family val="2"/>
      </rPr>
      <t>REQUIRED</t>
    </r>
  </si>
  <si>
    <t>Type of Suspense</t>
  </si>
  <si>
    <t>1ALL</t>
  </si>
  <si>
    <t>PCRD</t>
  </si>
  <si>
    <t>Allocation</t>
  </si>
  <si>
    <t>CRD</t>
  </si>
  <si>
    <t>PCard Suspense</t>
  </si>
  <si>
    <t>Allocation ARU</t>
  </si>
  <si>
    <t>Allocation Appropriation Unit</t>
  </si>
  <si>
    <t>ARU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</si>
</sst>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"/>
    <numFmt numFmtId="165" formatCode="0000"/>
    <numFmt numFmtId="166" formatCode="mm/dd/yy;@"/>
  </numFmts>
  <fonts count="29" x14ac:knownFonts="1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name val="Arial"/>
      <family val="2"/>
    </font>
    <font>
      <b/>
      <sz val="12"/>
      <color theme="0"/>
      <name val="Arial Narrow"/>
      <family val="2"/>
    </font>
    <font>
      <sz val="12"/>
      <color rgb="FF0000FF"/>
      <name val="Comic Sans MS"/>
      <family val="4"/>
    </font>
    <font>
      <sz val="12"/>
      <color rgb="FF0000FF"/>
      <name val="Arial Narrow"/>
      <family val="2"/>
    </font>
    <font>
      <sz val="12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2"/>
      <name val="Calibri Light"/>
      <family val="2"/>
    </font>
    <font>
      <sz val="8"/>
      <color rgb="FFFF0000"/>
      <name val="Calibri Light"/>
      <family val="2"/>
    </font>
    <font>
      <sz val="10"/>
      <name val="Calibri Light"/>
      <family val="2"/>
    </font>
    <font>
      <sz val="8"/>
      <name val="Calibri Light"/>
      <family val="2"/>
    </font>
    <font>
      <sz val="10"/>
      <color theme="1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b/>
      <sz val="16"/>
      <color theme="1"/>
      <name val="Calibri Light"/>
      <family val="2"/>
    </font>
    <font>
      <b/>
      <sz val="18"/>
      <color theme="1"/>
      <name val="Calibri Light"/>
      <family val="2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b/>
      <u/>
      <sz val="12"/>
      <color theme="1"/>
      <name val="Calibri Light"/>
      <family val="2"/>
    </font>
    <font>
      <sz val="20"/>
      <color theme="1"/>
      <name val="Calibri Light"/>
      <family val="2"/>
    </font>
    <font>
      <b/>
      <sz val="20"/>
      <color theme="1"/>
      <name val="Calibri Light"/>
      <family val="2"/>
    </font>
    <font>
      <u/>
      <sz val="12"/>
      <color theme="10"/>
      <name val="Calibri Light"/>
      <family val="2"/>
    </font>
    <font>
      <u/>
      <sz val="11"/>
      <color theme="10"/>
      <name val="Calibri Light"/>
      <family val="2"/>
    </font>
    <font>
      <sz val="10"/>
      <color theme="1"/>
      <name val="Consolas"/>
      <family val="3"/>
    </font>
    <font>
      <sz val="12"/>
      <color theme="1"/>
      <name val="Consolas"/>
      <family val="3"/>
    </font>
    <font>
      <sz val="10"/>
      <name val="Consolas"/>
      <family val="3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4" tint="0.79995117038483843"/>
      </left>
      <right/>
      <top style="medium">
        <color theme="4" tint="0.79998168889431442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5117038483843"/>
      </right>
      <top style="medium">
        <color theme="4" tint="0.79998168889431442"/>
      </top>
      <bottom/>
      <diagonal/>
    </border>
    <border>
      <left style="medium">
        <color theme="4" tint="0.79995117038483843"/>
      </left>
      <right/>
      <top/>
      <bottom/>
      <diagonal/>
    </border>
    <border>
      <left/>
      <right style="medium">
        <color theme="4" tint="0.79995117038483843"/>
      </right>
      <top/>
      <bottom/>
      <diagonal/>
    </border>
    <border>
      <left style="medium">
        <color theme="4" tint="0.79995117038483843"/>
      </left>
      <right/>
      <top/>
      <bottom style="medium">
        <color theme="4" tint="0.79995117038483843"/>
      </bottom>
      <diagonal/>
    </border>
    <border>
      <left/>
      <right/>
      <top/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 style="medium">
        <color theme="4" tint="0.799951170384838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5" fillId="0" borderId="0" applyNumberFormat="0" applyFill="0" applyBorder="0" applyAlignment="0" applyProtection="0"/>
  </cellStyleXfs>
  <cellXfs count="91">
    <xf numFmtId="0" fontId="0" fillId="0" borderId="0" xfId="0"/>
    <xf numFmtId="0" fontId="4" fillId="8" borderId="7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9" borderId="10" xfId="0" applyFont="1" applyFill="1" applyBorder="1"/>
    <xf numFmtId="0" fontId="5" fillId="0" borderId="3" xfId="0" applyFont="1" applyBorder="1"/>
    <xf numFmtId="0" fontId="6" fillId="0" borderId="0" xfId="0" applyFont="1"/>
    <xf numFmtId="14" fontId="5" fillId="0" borderId="3" xfId="0" applyNumberFormat="1" applyFont="1" applyBorder="1"/>
    <xf numFmtId="0" fontId="0" fillId="0" borderId="11" xfId="0" applyBorder="1"/>
    <xf numFmtId="0" fontId="5" fillId="0" borderId="6" xfId="0" applyFont="1" applyBorder="1"/>
    <xf numFmtId="14" fontId="5" fillId="0" borderId="6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7" fillId="4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4" borderId="0" xfId="0" applyFont="1" applyFill="1" applyAlignment="1">
      <alignment horizontal="right"/>
    </xf>
    <xf numFmtId="0" fontId="7" fillId="4" borderId="0" xfId="0" applyFont="1" applyFill="1" applyAlignment="1" applyProtection="1">
      <alignment wrapText="1"/>
      <protection locked="0"/>
    </xf>
    <xf numFmtId="0" fontId="7" fillId="4" borderId="0" xfId="0" applyFont="1" applyFill="1" applyAlignment="1">
      <alignment vertical="center"/>
    </xf>
    <xf numFmtId="0" fontId="7" fillId="7" borderId="2" xfId="0" applyFont="1" applyFill="1" applyBorder="1" applyAlignment="1" applyProtection="1">
      <alignment horizontal="center"/>
      <protection locked="0"/>
    </xf>
    <xf numFmtId="0" fontId="10" fillId="6" borderId="18" xfId="0" applyFont="1" applyFill="1" applyBorder="1" applyAlignment="1">
      <alignment wrapText="1"/>
    </xf>
    <xf numFmtId="0" fontId="10" fillId="5" borderId="18" xfId="0" applyFont="1" applyFill="1" applyBorder="1" applyAlignment="1">
      <alignment wrapText="1"/>
    </xf>
    <xf numFmtId="164" fontId="12" fillId="3" borderId="18" xfId="0" applyNumberFormat="1" applyFont="1" applyFill="1" applyBorder="1" applyAlignment="1">
      <alignment wrapText="1"/>
    </xf>
    <xf numFmtId="0" fontId="10" fillId="3" borderId="18" xfId="0" applyFont="1" applyFill="1" applyBorder="1" applyAlignment="1">
      <alignment wrapText="1"/>
    </xf>
    <xf numFmtId="0" fontId="10" fillId="2" borderId="18" xfId="0" applyFont="1" applyFill="1" applyBorder="1" applyAlignment="1">
      <alignment wrapText="1"/>
    </xf>
    <xf numFmtId="0" fontId="10" fillId="0" borderId="0" xfId="0" applyFont="1"/>
    <xf numFmtId="0" fontId="8" fillId="4" borderId="0" xfId="0" applyFont="1" applyFill="1" applyAlignment="1">
      <alignment horizontal="left" vertical="center" indent="6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 wrapText="1"/>
    </xf>
    <xf numFmtId="0" fontId="7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 wrapText="1"/>
    </xf>
    <xf numFmtId="0" fontId="12" fillId="0" borderId="1" xfId="2" applyFont="1" applyBorder="1"/>
    <xf numFmtId="0" fontId="21" fillId="0" borderId="0" xfId="0" applyFont="1"/>
    <xf numFmtId="164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6" fontId="7" fillId="0" borderId="0" xfId="0" applyNumberFormat="1" applyFont="1" applyAlignment="1" applyProtection="1">
      <alignment vertical="center"/>
      <protection locked="0"/>
    </xf>
    <xf numFmtId="0" fontId="18" fillId="4" borderId="0" xfId="0" applyFont="1" applyFill="1" applyAlignment="1">
      <alignment vertical="center" wrapText="1"/>
    </xf>
    <xf numFmtId="164" fontId="22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left" vertical="center" indent="6"/>
    </xf>
    <xf numFmtId="0" fontId="23" fillId="4" borderId="0" xfId="0" applyFont="1" applyFill="1" applyAlignment="1">
      <alignment horizontal="left" vertical="center" indent="6"/>
    </xf>
    <xf numFmtId="0" fontId="22" fillId="0" borderId="0" xfId="0" applyFont="1" applyAlignment="1" applyProtection="1">
      <alignment vertical="center"/>
      <protection locked="0"/>
    </xf>
    <xf numFmtId="166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17" fillId="0" borderId="0" xfId="0" applyFont="1"/>
    <xf numFmtId="0" fontId="24" fillId="0" borderId="0" xfId="6" applyFont="1"/>
    <xf numFmtId="0" fontId="7" fillId="0" borderId="0" xfId="0" applyFont="1" applyAlignment="1">
      <alignment wrapText="1"/>
    </xf>
    <xf numFmtId="0" fontId="15" fillId="0" borderId="0" xfId="2" applyFont="1" applyAlignment="1">
      <alignment vertical="center"/>
    </xf>
    <xf numFmtId="0" fontId="15" fillId="0" borderId="0" xfId="2" applyFont="1" applyAlignment="1">
      <alignment vertical="center" wrapText="1"/>
    </xf>
    <xf numFmtId="0" fontId="19" fillId="0" borderId="0" xfId="2" applyFont="1" applyAlignment="1">
      <alignment horizontal="left" vertical="center" wrapText="1"/>
    </xf>
    <xf numFmtId="0" fontId="20" fillId="0" borderId="0" xfId="2" applyFont="1" applyAlignment="1">
      <alignment horizontal="center" vertical="center"/>
    </xf>
    <xf numFmtId="49" fontId="20" fillId="0" borderId="0" xfId="2" quotePrefix="1" applyNumberFormat="1" applyFont="1" applyAlignment="1">
      <alignment horizontal="center" vertical="center"/>
    </xf>
    <xf numFmtId="0" fontId="20" fillId="0" borderId="0" xfId="2" applyFont="1" applyAlignment="1">
      <alignment vertical="center" wrapText="1"/>
    </xf>
    <xf numFmtId="49" fontId="20" fillId="0" borderId="0" xfId="2" applyNumberFormat="1" applyFont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4" fillId="0" borderId="15" xfId="0" applyFont="1" applyBorder="1"/>
    <xf numFmtId="0" fontId="12" fillId="0" borderId="15" xfId="0" applyFont="1" applyBorder="1"/>
    <xf numFmtId="0" fontId="14" fillId="0" borderId="15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6" fillId="0" borderId="5" xfId="0" applyFont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9" fillId="0" borderId="0" xfId="0" applyFont="1"/>
    <xf numFmtId="49" fontId="26" fillId="0" borderId="15" xfId="0" applyNumberFormat="1" applyFont="1" applyBorder="1" applyAlignment="1" applyProtection="1">
      <alignment horizontal="left" vertical="top" wrapText="1"/>
      <protection locked="0"/>
    </xf>
    <xf numFmtId="0" fontId="10" fillId="2" borderId="19" xfId="0" applyFont="1" applyFill="1" applyBorder="1" applyAlignment="1">
      <alignment horizontal="center" wrapText="1"/>
    </xf>
    <xf numFmtId="0" fontId="10" fillId="11" borderId="19" xfId="0" applyFont="1" applyFill="1" applyBorder="1" applyAlignment="1">
      <alignment horizontal="left" wrapText="1"/>
    </xf>
    <xf numFmtId="0" fontId="26" fillId="0" borderId="15" xfId="0" applyFont="1" applyBorder="1" applyAlignment="1" applyProtection="1">
      <alignment horizontal="left" vertical="top" wrapText="1"/>
      <protection locked="0"/>
    </xf>
    <xf numFmtId="0" fontId="26" fillId="0" borderId="15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26" fillId="0" borderId="1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49" fontId="26" fillId="0" borderId="1" xfId="0" applyNumberFormat="1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 applyProtection="1">
      <alignment horizontal="left" vertical="top" wrapText="1"/>
      <protection locked="0"/>
    </xf>
    <xf numFmtId="165" fontId="26" fillId="0" borderId="1" xfId="0" applyNumberFormat="1" applyFont="1" applyBorder="1" applyAlignment="1" applyProtection="1">
      <alignment horizontal="left" vertical="top" wrapText="1"/>
      <protection locked="0"/>
    </xf>
    <xf numFmtId="0" fontId="15" fillId="6" borderId="1" xfId="0" applyFont="1" applyFill="1" applyBorder="1" applyAlignment="1">
      <alignment wrapText="1"/>
    </xf>
    <xf numFmtId="0" fontId="26" fillId="12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 indent="1"/>
    </xf>
    <xf numFmtId="14" fontId="7" fillId="0" borderId="0" xfId="0" applyNumberFormat="1" applyFont="1" applyAlignment="1" applyProtection="1">
      <alignment horizontal="left" wrapText="1" indent="1"/>
      <protection locked="0"/>
    </xf>
    <xf numFmtId="0" fontId="28" fillId="0" borderId="17" xfId="0" applyFont="1" applyBorder="1" applyAlignment="1">
      <alignment horizontal="left" vertical="top" wrapText="1"/>
    </xf>
    <xf numFmtId="0" fontId="10" fillId="2" borderId="19" xfId="0" applyFont="1" applyFill="1" applyBorder="1" applyAlignment="1">
      <alignment wrapText="1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7" fillId="10" borderId="3" xfId="0" applyFont="1" applyFill="1" applyBorder="1" applyAlignment="1" applyProtection="1">
      <alignment horizontal="left" wrapText="1" indent="1"/>
      <protection locked="0"/>
    </xf>
    <xf numFmtId="14" fontId="7" fillId="10" borderId="6" xfId="0" applyNumberFormat="1" applyFont="1" applyFill="1" applyBorder="1" applyAlignment="1" applyProtection="1">
      <alignment horizontal="left" wrapText="1" indent="1"/>
      <protection locked="0"/>
    </xf>
  </cellXfs>
  <cellStyles count="7">
    <cellStyle name="Hyperlink" xfId="6" builtinId="8" customBuiltin="1"/>
    <cellStyle name="Normal" xfId="0" builtinId="0" customBuiltin="1"/>
    <cellStyle name="Normal 2" xfId="2" xr:uid="{00000000-0005-0000-0000-000001000000}"/>
    <cellStyle name="Normal 2 2" xfId="3" xr:uid="{00000000-0005-0000-0000-000002000000}"/>
    <cellStyle name="Normal 3" xfId="4" xr:uid="{00000000-0005-0000-0000-000003000000}"/>
    <cellStyle name="Normal 4" xfId="1" xr:uid="{00000000-0005-0000-0000-000004000000}"/>
    <cellStyle name="Normal 5" xfId="5" xr:uid="{00000000-0005-0000-0000-000005000000}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none"/>
      </font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5" formatCode="0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5" formatCode="0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5" formatCode="0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5" formatCode="0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onsolas"/>
        <family val="3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CC"/>
      <color rgb="FF0000FF"/>
      <color rgb="FFEAEAEA"/>
      <color rgb="FFFF3300"/>
      <color rgb="FFFF00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38099</xdr:rowOff>
    </xdr:from>
    <xdr:to>
      <xdr:col>26</xdr:col>
      <xdr:colOff>169296</xdr:colOff>
      <xdr:row>49</xdr:row>
      <xdr:rowOff>43814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33B93B6-49D5-D4D6-60AD-B2EFD9AA1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238124"/>
          <a:ext cx="15866496" cy="8867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144780</xdr:rowOff>
    </xdr:from>
    <xdr:to>
      <xdr:col>4</xdr:col>
      <xdr:colOff>590550</xdr:colOff>
      <xdr:row>4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C4B55C-9E98-1EB8-4717-71255D2D46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779" t="13173" r="4711" b="7186"/>
        <a:stretch/>
      </xdr:blipFill>
      <xdr:spPr>
        <a:xfrm>
          <a:off x="114300" y="144780"/>
          <a:ext cx="2057400" cy="10134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5</xdr:col>
      <xdr:colOff>409575</xdr:colOff>
      <xdr:row>29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59F579-E6C3-0DCE-FD82-030BE9AB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"/>
          <a:ext cx="6705600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tsvcs\Structures\Appropriation%20Unit%20Request\Pending\FY%2019%20%20-%2010-DNR%20-%20AR%20Type%20and%20ARU%20ADD%20Request%20for%20RSA10RS90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 Information"/>
      <sheetName val="Form"/>
      <sheetName val=" Checklist &amp; RSA"/>
      <sheetName val="Workflow &amp; Staging "/>
    </sheetNames>
    <sheetDataSet>
      <sheetData sheetId="0">
        <row r="2">
          <cell r="B2" t="str">
            <v>Regular (oper)</v>
          </cell>
          <cell r="C2" t="str">
            <v>Operating</v>
          </cell>
          <cell r="E2" t="str">
            <v>DEVL - Development</v>
          </cell>
          <cell r="G2" t="str">
            <v>New</v>
          </cell>
        </row>
        <row r="3">
          <cell r="B3" t="str">
            <v>Continuing (capital)</v>
          </cell>
          <cell r="C3" t="str">
            <v>Capital</v>
          </cell>
          <cell r="E3" t="str">
            <v>EDUC - Education</v>
          </cell>
          <cell r="G3" t="str">
            <v>Existing</v>
          </cell>
        </row>
        <row r="4">
          <cell r="B4" t="str">
            <v>Supplemental</v>
          </cell>
          <cell r="E4" t="str">
            <v>GGOV - General Government</v>
          </cell>
        </row>
        <row r="5">
          <cell r="B5" t="str">
            <v>Special</v>
          </cell>
          <cell r="E5" t="str">
            <v>HHS - Health &amp; Human Services</v>
          </cell>
        </row>
        <row r="6">
          <cell r="B6" t="str">
            <v>Multi-Year Operating</v>
          </cell>
          <cell r="E6" t="str">
            <v>LJUS - Law &amp; Justice</v>
          </cell>
        </row>
        <row r="7">
          <cell r="E7" t="str">
            <v>NRES - Natural Resources</v>
          </cell>
        </row>
        <row r="8">
          <cell r="E8" t="str">
            <v>PPRO - Public Protection</v>
          </cell>
        </row>
        <row r="9">
          <cell r="E9" t="str">
            <v>TRAN - Transportation</v>
          </cell>
        </row>
        <row r="10">
          <cell r="E10" t="str">
            <v>UNIV - University</v>
          </cell>
        </row>
      </sheetData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ensen, Bonnie N (DOA)" id="{26EB1708-4A5E-41E6-A2E7-D4F3F6D2D07D}" userId="S::bonnie.jensen@alaska.gov::482a3db6-c7a9-4e97-ba5a-c8fe412d0251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407038-70F8-43C5-A597-F7C5D4D00E06}" name="Table1" displayName="Table1" ref="B6:P56" totalsRowShown="0" headerRowDxfId="48" dataDxfId="46" headerRowBorderDxfId="47" tableBorderDxfId="45" totalsRowBorderDxfId="44">
  <autoFilter ref="B6:P56" xr:uid="{06407038-70F8-43C5-A597-F7C5D4D00E06}"/>
  <tableColumns count="15">
    <tableColumn id="1" xr3:uid="{A3EF9092-D794-4AA1-A287-B05DD3443AED}" name="Group_x000a_REQUIRED" dataDxfId="43"/>
    <tableColumn id="17" xr3:uid="{99A01751-3D12-464D-955D-BA26BEC09CE7}" name="Column1" dataDxfId="42"/>
    <tableColumn id="2" xr3:uid="{AD4F7204-E7D0-4C7E-A805-9EE4457F52AC}" name="TYPE_x000a_REQUIRED" dataDxfId="41"/>
    <tableColumn id="3" xr3:uid="{19FFD9CB-4DA1-40B6-A408-F842D66D5D43}" name="Type of Suspense_x000a_REQUIRED" dataDxfId="40"/>
    <tableColumn id="4" xr3:uid="{B8C1C558-8227-4ADA-98F8-12B6859D879E}" name="Funding _x000a_Acronym" dataDxfId="39">
      <calculatedColumnFormula>IF($M7="","",VLOOKUP($M7,Table3[#All],3,FALSE))</calculatedColumnFormula>
    </tableColumn>
    <tableColumn id="5" xr3:uid="{DEC29A7C-F73E-4101-8AD8-222AA5B598D0}" name="Classification_x000a_REQUIRED" dataDxfId="38">
      <calculatedColumnFormula>IF(Table1[[#This Row],[TYPE
REQUIRED]]&lt;&gt;"","Regular","")</calculatedColumnFormula>
    </tableColumn>
    <tableColumn id="6" xr3:uid="{6563E805-6875-4826-B914-72F6FFEC9803}" name="Class_x000a_REQUIRED" dataDxfId="37">
      <calculatedColumnFormula>IF(Table1[[#This Row],[TYPE
REQUIRED]]&lt;&gt;"","Operating","")</calculatedColumnFormula>
    </tableColumn>
    <tableColumn id="7" xr3:uid="{96B55B8E-4473-43E5-B613-5C2F39A364E8}" name="Category_x000a_REQUIRED" dataDxfId="36"/>
    <tableColumn id="8" xr3:uid="{F1F7F318-E9B6-4CE8-9E32-3C945311C11F}" name="Appropriation Unit" dataDxfId="35">
      <calculatedColumnFormula>IF(D7="","",IF(J7="","",IF(E7="","",CONCATENATE(D7,#REF!,E7))))</calculatedColumnFormula>
    </tableColumn>
    <tableColumn id="9" xr3:uid="{3649B3B3-B794-444F-9622-A57D38F09200}" name="Appropriation Unit (APPR) Name_x000a_REQUIRED" dataDxfId="34"/>
    <tableColumn id="10" xr3:uid="{2157BDA9-2F21-4D22-A5DD-789D9F4B1065}" name="APPR Short Name_x000a_REQUIRED" dataDxfId="33"/>
    <tableColumn id="11" xr3:uid="{2217FBC7-6B14-4ABF-8037-BB812D26BF34}" name="Description_x000a_OPTIONAL" dataDxfId="32"/>
    <tableColumn id="12" xr3:uid="{18C87A36-8D24-49C2-BDE4-741CE2FA737D}" name="Extended Description_x000a_OPTIONAL" dataDxfId="31"/>
    <tableColumn id="19" xr3:uid="{2C31C8FA-FD7C-4D79-87A5-9B6E3FE20B3B}" name="ARU Name" dataDxfId="30">
      <calculatedColumnFormula>IF(E7="PCRD","CRD",IF(E7="1ALL","Allocation",""))</calculatedColumnFormula>
    </tableColumn>
    <tableColumn id="18" xr3:uid="{0869022D-9B2B-4A24-A785-5E35688E91BB}" name="Numeric APPR Class Indicator" dataDxfId="29">
      <calculatedColumnFormula>IF(H7="","",IF(G7="Regular",0,""))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80931B-6700-4382-819B-2F4FAC57C09F}" name="Table2" displayName="Table2" ref="C2:F21" totalsRowShown="0" headerRowDxfId="28" dataDxfId="27" tableBorderDxfId="26" headerRowCellStyle="Normal 2">
  <autoFilter ref="C2:F21" xr:uid="{8B80931B-6700-4382-819B-2F4FAC57C09F}"/>
  <tableColumns count="4">
    <tableColumn id="1" xr3:uid="{19EEFAFB-2DF7-4349-A3B4-1C10EB8B83F9}" name="Dept Acronym" dataDxfId="25" dataCellStyle="Normal 2"/>
    <tableColumn id="2" xr3:uid="{A6A52428-449D-477F-A459-FE5F1B7776D8}" name="Dept Num" dataDxfId="24" dataCellStyle="Normal 2"/>
    <tableColumn id="3" xr3:uid="{57096AE7-4F4A-43A9-9B3E-130CDCE64BA4}" name="Dept Name" dataDxfId="23" dataCellStyle="Normal 2"/>
    <tableColumn id="4" xr3:uid="{78947723-896E-46B2-84D7-33FC4EF0805F}" name="Dept Letter Designator" dataDxfId="22" dataCellStyle="Normal 2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3356073-7BBA-4AF9-A5D4-EC5E606000DC}" name="Table3" displayName="Table3" ref="H2:N181" totalsRowShown="0" headerRowDxfId="21" tableBorderDxfId="20">
  <autoFilter ref="H2:N181" xr:uid="{33356073-7BBA-4AF9-A5D4-EC5E606000DC}"/>
  <tableColumns count="7">
    <tableColumn id="1" xr3:uid="{F3E31F55-8856-49E9-9101-21C4F0F42741}" name="Type of Suspense" dataDxfId="19"/>
    <tableColumn id="2" xr3:uid="{C4737ECC-BFF9-4887-9FA4-EAEF04F57411}" name="SHORT_NAME" dataDxfId="18"/>
    <tableColumn id="3" xr3:uid="{57FE6BD5-22A1-41DF-8D67-A0975B98EC72}" name="Acronym" dataDxfId="17"/>
    <tableColumn id="4" xr3:uid="{99451FEA-5F87-449B-ABAF-C7B15FD11BFA}" name="LONG_NAME" dataDxfId="16"/>
    <tableColumn id="5" xr3:uid="{A05E2697-FEDE-4A81-8635-138FD2E36005}" name="IRIS Revenue Type" dataDxfId="15"/>
    <tableColumn id="6" xr3:uid="{0372F567-676E-47F1-A75C-C5E363D87586}" name="IRIS _x000a_Fund" dataDxfId="14"/>
    <tableColumn id="7" xr3:uid="{B9E9A08C-264C-4A3F-8DBC-1852CFF1067E}" name="Type" dataDxfId="1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2-07-18T23:30:47.39" personId="{26EB1708-4A5E-41E6-A2E7-D4F3F6D2D07D}" id="{A5E0DD8A-7B8E-48ED-BCB6-0F3F512B154C}">
    <text>REQUIRED.</text>
  </threadedComment>
  <threadedComment ref="B6" dT="2022-06-14T05:20:21.17" personId="{26EB1708-4A5E-41E6-A2E7-D4F3F6D2D07D}" id="{DE5C0314-13F6-468D-827E-15228F28E22D}">
    <text>Must be 4 characters and first must be agency alpha indicator. REQUIRED.</text>
  </threadedComment>
  <threadedComment ref="D6" dT="2022-06-14T05:21:24.16" personId="{26EB1708-4A5E-41E6-A2E7-D4F3F6D2D07D}" id="{D1E8EB47-6C19-484F-8BE0-8ABB9336D103}">
    <text>Must be 4 characters and first must be agency alpha indicator. REQUIRED.</text>
  </threadedComment>
  <threadedComment ref="E6" dT="2022-07-18T23:36:01.54" personId="{26EB1708-4A5E-41E6-A2E7-D4F3F6D2D07D}" id="{57B5D4F2-19F8-4965-B221-4BB1DA53F1B4}">
    <text>REQUIRED.</text>
  </threadedComment>
  <threadedComment ref="G6" dT="2022-06-17T05:38:22.83" personId="{26EB1708-4A5E-41E6-A2E7-D4F3F6D2D07D}" id="{4E91A870-14AB-49F1-B756-CD0A9489515D}">
    <text>REQUIRED.</text>
  </threadedComment>
  <threadedComment ref="H6" dT="2022-07-18T23:42:06.14" personId="{26EB1708-4A5E-41E6-A2E7-D4F3F6D2D07D}" id="{C765BA2C-6B03-4CE3-91D9-184BD96E98E8}">
    <text>REQUIRED. If the Class and the classification are an invalid combination this will be highlighted red.</text>
  </threadedComment>
  <threadedComment ref="I6" dT="2022-06-17T05:38:48.64" personId="{26EB1708-4A5E-41E6-A2E7-D4F3F6D2D07D}" id="{FEF1A1F9-E413-4672-91B6-8DDB1421E95B}">
    <text>REQUIRED.</text>
  </threadedComment>
  <threadedComment ref="J6" dT="2023-05-04T17:08:20.98" personId="{26EB1708-4A5E-41E6-A2E7-D4F3F6D2D07D}" id="{D7E40E3D-B9D9-4B37-8CF4-3229F6CE2942}">
    <text>Field will populate based on the appropriation unit standard.</text>
  </threadedComment>
  <threadedComment ref="K6" dT="2022-06-14T05:23:04.99" personId="{26EB1708-4A5E-41E6-A2E7-D4F3F6D2D07D}" id="{698478BB-6AF8-4C1A-B3A7-E412399DCB22}">
    <text>60 character limit, must include Allocation or CRD at the end of the name. REQUIRED.</text>
  </threadedComment>
  <threadedComment ref="L6" dT="2022-09-01T23:15:39.66" personId="{26EB1708-4A5E-41E6-A2E7-D4F3F6D2D07D}" id="{638D7F7B-2175-49E6-AE8B-34E40A37C366}">
    <text>15 character limit). REQUIRED.</text>
  </threadedComment>
  <threadedComment ref="M6" dT="2022-06-14T05:23:46.75" personId="{26EB1708-4A5E-41E6-A2E7-D4F3F6D2D07D}" id="{232CC709-CFDE-4D79-AA06-627DB61BFA08}">
    <text>100 character limit. OPTIONAL.</text>
  </threadedComment>
  <threadedComment ref="N6" dT="2022-06-14T05:24:44.58" personId="{26EB1708-4A5E-41E6-A2E7-D4F3F6D2D07D}" id="{5E0D2949-078E-4955-8EAE-C986618D63F4}">
    <text>100 character limit. OPTIONAL.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oa.alaska.gov/dof/iris/resource/Budget-to-Acct-Revenue-Matrix.xlsx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omb.alaska.gov/ombfiles/forms/RSA_Form_Update_for_IRIS_10-1-19.xls" TargetMode="External"/><Relationship Id="rId1" Type="http://schemas.openxmlformats.org/officeDocument/2006/relationships/hyperlink" Target="https://omb.alaska.gov/ombfiles/forms/SFOA_RSA_Best_Practices.pdf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omb.alaska.gov/" TargetMode="External"/><Relationship Id="rId4" Type="http://schemas.openxmlformats.org/officeDocument/2006/relationships/hyperlink" Target="http://legfin.akleg.gov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F64CB-7D81-4DED-9C0A-411847386409}">
  <sheetPr>
    <pageSetUpPr fitToPage="1"/>
  </sheetPr>
  <dimension ref="B1:I29"/>
  <sheetViews>
    <sheetView showGridLines="0" zoomScaleNormal="100" workbookViewId="0">
      <selection activeCell="B3" sqref="B3"/>
    </sheetView>
  </sheetViews>
  <sheetFormatPr defaultRowHeight="14.4" x14ac:dyDescent="0.3"/>
  <cols>
    <col min="1" max="1" width="3.33203125" customWidth="1"/>
    <col min="2" max="2" width="61.33203125" customWidth="1"/>
    <col min="3" max="3" width="2.109375" customWidth="1"/>
    <col min="4" max="4" width="20.44140625" customWidth="1"/>
    <col min="5" max="5" width="1.88671875" customWidth="1"/>
    <col min="6" max="6" width="13" customWidth="1"/>
    <col min="7" max="7" width="3.33203125" customWidth="1"/>
    <col min="8" max="8" width="2.44140625" customWidth="1"/>
    <col min="9" max="9" width="37.109375" customWidth="1"/>
  </cols>
  <sheetData>
    <row r="1" spans="2:9" ht="15" thickBot="1" x14ac:dyDescent="0.35"/>
    <row r="2" spans="2:9" s="4" customFormat="1" ht="20.25" customHeight="1" x14ac:dyDescent="0.3">
      <c r="B2" s="1" t="s">
        <v>84</v>
      </c>
      <c r="C2" s="2"/>
      <c r="D2" s="2" t="s">
        <v>85</v>
      </c>
      <c r="E2" s="2"/>
      <c r="F2" s="2" t="s">
        <v>86</v>
      </c>
      <c r="G2" s="3"/>
      <c r="I2"/>
    </row>
    <row r="3" spans="2:9" ht="24.9" customHeight="1" x14ac:dyDescent="0.45">
      <c r="B3" s="5" t="s">
        <v>112</v>
      </c>
      <c r="D3" s="6"/>
      <c r="E3" s="7"/>
      <c r="F3" s="8"/>
      <c r="G3" s="9"/>
    </row>
    <row r="4" spans="2:9" ht="24.9" customHeight="1" x14ac:dyDescent="0.45">
      <c r="B4" s="5" t="s">
        <v>87</v>
      </c>
      <c r="D4" s="6"/>
      <c r="E4" s="7"/>
      <c r="F4" s="8"/>
      <c r="G4" s="9"/>
    </row>
    <row r="5" spans="2:9" ht="24.9" customHeight="1" x14ac:dyDescent="0.45">
      <c r="B5" s="5" t="s">
        <v>88</v>
      </c>
      <c r="D5" s="10"/>
      <c r="E5" s="7"/>
      <c r="F5" s="11"/>
      <c r="G5" s="9"/>
    </row>
    <row r="6" spans="2:9" ht="24.9" customHeight="1" x14ac:dyDescent="0.45">
      <c r="B6" s="5" t="s">
        <v>89</v>
      </c>
      <c r="D6" s="10"/>
      <c r="E6" s="7"/>
      <c r="F6" s="11"/>
      <c r="G6" s="9"/>
    </row>
    <row r="7" spans="2:9" ht="24.9" customHeight="1" x14ac:dyDescent="0.45">
      <c r="B7" s="5" t="s">
        <v>90</v>
      </c>
      <c r="D7" s="10"/>
      <c r="E7" s="7"/>
      <c r="F7" s="11"/>
      <c r="G7" s="9"/>
    </row>
    <row r="8" spans="2:9" ht="24.6" customHeight="1" x14ac:dyDescent="0.45">
      <c r="B8" s="5" t="s">
        <v>91</v>
      </c>
      <c r="D8" s="10"/>
      <c r="E8" s="7"/>
      <c r="F8" s="11"/>
      <c r="G8" s="9"/>
    </row>
    <row r="9" spans="2:9" ht="24.9" customHeight="1" x14ac:dyDescent="0.45">
      <c r="B9" s="5" t="s">
        <v>92</v>
      </c>
      <c r="D9" s="10"/>
      <c r="F9" s="11"/>
      <c r="G9" s="9"/>
    </row>
    <row r="10" spans="2:9" ht="24.9" customHeight="1" thickBot="1" x14ac:dyDescent="0.35">
      <c r="B10" s="12"/>
      <c r="C10" s="13"/>
      <c r="D10" s="13"/>
      <c r="E10" s="13"/>
      <c r="F10" s="13"/>
      <c r="G10" s="14"/>
    </row>
    <row r="11" spans="2:9" ht="20.25" customHeight="1" x14ac:dyDescent="0.3"/>
    <row r="12" spans="2:9" ht="20.25" customHeight="1" x14ac:dyDescent="0.3"/>
    <row r="13" spans="2:9" ht="24.75" customHeight="1" x14ac:dyDescent="0.3"/>
    <row r="14" spans="2:9" ht="24.75" customHeight="1" x14ac:dyDescent="0.3"/>
    <row r="15" spans="2:9" ht="24.75" customHeight="1" x14ac:dyDescent="0.3"/>
    <row r="16" spans="2:9" ht="24.75" customHeight="1" x14ac:dyDescent="0.3"/>
    <row r="17" ht="24.75" customHeight="1" x14ac:dyDescent="0.3"/>
    <row r="18" ht="24.75" customHeight="1" x14ac:dyDescent="0.3"/>
    <row r="19" ht="24.75" customHeight="1" x14ac:dyDescent="0.3"/>
    <row r="20" ht="20.25" customHeight="1" x14ac:dyDescent="0.3"/>
    <row r="21" ht="20.25" customHeight="1" x14ac:dyDescent="0.3"/>
    <row r="22" ht="24.75" customHeight="1" x14ac:dyDescent="0.3"/>
    <row r="23" ht="24.75" customHeight="1" x14ac:dyDescent="0.3"/>
    <row r="24" ht="24.75" customHeight="1" x14ac:dyDescent="0.3"/>
    <row r="25" ht="24.75" customHeight="1" x14ac:dyDescent="0.3"/>
    <row r="26" ht="24.75" customHeight="1" x14ac:dyDescent="0.3"/>
    <row r="27" ht="24.75" customHeight="1" x14ac:dyDescent="0.3"/>
    <row r="28" ht="24.75" customHeight="1" x14ac:dyDescent="0.3"/>
    <row r="29" ht="24.75" customHeight="1" x14ac:dyDescent="0.3"/>
  </sheetData>
  <pageMargins left="0.7" right="0.7" top="0.75" bottom="0.75" header="0.3" footer="0.3"/>
  <pageSetup scale="7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5D2D1-DCD5-4F87-ABAA-46EDEC90CE63}">
  <dimension ref="A1"/>
  <sheetViews>
    <sheetView showGridLines="0" workbookViewId="0">
      <selection activeCell="AB14" sqref="AB14"/>
    </sheetView>
  </sheetViews>
  <sheetFormatPr defaultRowHeight="14.4" x14ac:dyDescent="0.3"/>
  <sheetData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56"/>
  <sheetViews>
    <sheetView showGridLines="0" tabSelected="1" topLeftCell="B1" zoomScaleNormal="100" workbookViewId="0">
      <pane ySplit="6" topLeftCell="A7" activePane="bottomLeft" state="frozen"/>
      <selection pane="bottomLeft" activeCell="B7" sqref="B7"/>
    </sheetView>
  </sheetViews>
  <sheetFormatPr defaultColWidth="9.109375" defaultRowHeight="15.6" x14ac:dyDescent="0.3"/>
  <cols>
    <col min="1" max="1" width="0" style="16" hidden="1" customWidth="1"/>
    <col min="2" max="2" width="11.33203125" style="37" customWidth="1"/>
    <col min="3" max="3" width="11.33203125" style="37" hidden="1" customWidth="1"/>
    <col min="4" max="4" width="11.6640625" style="37" customWidth="1"/>
    <col min="5" max="5" width="14.44140625" style="38" customWidth="1"/>
    <col min="6" max="6" width="15.6640625" style="38" hidden="1" customWidth="1"/>
    <col min="7" max="7" width="15.44140625" style="38" customWidth="1"/>
    <col min="8" max="8" width="12.44140625" style="38" customWidth="1"/>
    <col min="9" max="9" width="31.6640625" style="38" customWidth="1"/>
    <col min="10" max="10" width="19.33203125" style="38" customWidth="1"/>
    <col min="11" max="11" width="45.21875" style="39" customWidth="1"/>
    <col min="12" max="12" width="12.88671875" style="39" customWidth="1"/>
    <col min="13" max="13" width="14.88671875" style="38" customWidth="1"/>
    <col min="14" max="14" width="15.44140625" style="38" customWidth="1"/>
    <col min="15" max="15" width="15.44140625" style="38" hidden="1" customWidth="1"/>
    <col min="16" max="16" width="15.6640625" style="38" hidden="1" customWidth="1"/>
    <col min="17" max="16384" width="9.109375" style="16"/>
  </cols>
  <sheetData>
    <row r="1" spans="1:16" s="46" customFormat="1" ht="25.8" x14ac:dyDescent="0.3">
      <c r="B1" s="41"/>
      <c r="C1" s="41"/>
      <c r="D1" s="41"/>
      <c r="E1" s="43" t="s">
        <v>139</v>
      </c>
      <c r="F1" s="44"/>
      <c r="G1" s="44"/>
      <c r="H1" s="44"/>
      <c r="I1" s="44"/>
      <c r="J1" s="44"/>
      <c r="K1" s="45"/>
      <c r="L1" s="45"/>
      <c r="M1" s="44"/>
      <c r="N1" s="44"/>
      <c r="O1" s="44"/>
      <c r="P1" s="44"/>
    </row>
    <row r="2" spans="1:16" ht="20.399999999999999" customHeight="1" thickBot="1" x14ac:dyDescent="0.35">
      <c r="B2" s="15"/>
      <c r="C2" s="15"/>
      <c r="D2" s="15"/>
      <c r="E2" s="27" t="s">
        <v>134</v>
      </c>
      <c r="F2" s="42"/>
      <c r="G2" s="16"/>
      <c r="H2" s="16"/>
      <c r="I2" s="16"/>
      <c r="J2" s="40"/>
      <c r="K2" s="40"/>
      <c r="L2" s="40"/>
      <c r="M2" s="40"/>
      <c r="N2" s="28"/>
      <c r="O2" s="28"/>
      <c r="P2" s="29"/>
    </row>
    <row r="3" spans="1:16" ht="20.399999999999999" customHeight="1" thickBot="1" x14ac:dyDescent="0.35">
      <c r="B3" s="15"/>
      <c r="C3" s="15"/>
      <c r="D3" s="15"/>
      <c r="E3" s="27" t="s">
        <v>135</v>
      </c>
      <c r="F3" s="27"/>
      <c r="G3" s="84" t="s">
        <v>83</v>
      </c>
      <c r="H3" s="20"/>
      <c r="I3" s="17" t="s">
        <v>99</v>
      </c>
      <c r="J3" s="89"/>
      <c r="K3" s="89"/>
      <c r="L3" s="28"/>
      <c r="M3" s="28"/>
      <c r="N3" s="29"/>
      <c r="O3" s="29"/>
      <c r="P3" s="16"/>
    </row>
    <row r="4" spans="1:16" ht="20.399999999999999" customHeight="1" x14ac:dyDescent="0.3">
      <c r="B4" s="15"/>
      <c r="C4" s="15"/>
      <c r="D4" s="15"/>
      <c r="E4" s="27" t="s">
        <v>136</v>
      </c>
      <c r="F4" s="27"/>
      <c r="G4" s="16"/>
      <c r="H4" s="16"/>
      <c r="I4" s="17" t="s">
        <v>100</v>
      </c>
      <c r="J4" s="90"/>
      <c r="K4" s="90"/>
      <c r="L4" s="18"/>
      <c r="M4" s="18"/>
      <c r="N4" s="19"/>
      <c r="O4" s="19"/>
      <c r="P4" s="16"/>
    </row>
    <row r="5" spans="1:16" ht="20.399999999999999" customHeight="1" x14ac:dyDescent="0.3">
      <c r="B5" s="15"/>
      <c r="C5" s="15"/>
      <c r="D5" s="15"/>
      <c r="E5" s="27"/>
      <c r="F5" s="27"/>
      <c r="G5" s="16"/>
      <c r="H5" s="16"/>
      <c r="I5" s="17"/>
      <c r="J5" s="85"/>
      <c r="K5" s="85"/>
      <c r="L5" s="18"/>
      <c r="M5" s="18"/>
      <c r="N5" s="19"/>
      <c r="O5" s="19"/>
      <c r="P5" s="16"/>
    </row>
    <row r="6" spans="1:16" s="26" customFormat="1" ht="42.6" x14ac:dyDescent="0.3">
      <c r="A6" s="82" t="s">
        <v>114</v>
      </c>
      <c r="B6" s="21" t="s">
        <v>115</v>
      </c>
      <c r="C6" s="22" t="s">
        <v>138</v>
      </c>
      <c r="D6" s="22" t="s">
        <v>116</v>
      </c>
      <c r="E6" s="23" t="s">
        <v>140</v>
      </c>
      <c r="F6" s="23" t="s">
        <v>113</v>
      </c>
      <c r="G6" s="24" t="s">
        <v>120</v>
      </c>
      <c r="H6" s="24" t="s">
        <v>121</v>
      </c>
      <c r="I6" s="24" t="s">
        <v>122</v>
      </c>
      <c r="J6" s="72" t="s">
        <v>133</v>
      </c>
      <c r="K6" s="24" t="s">
        <v>117</v>
      </c>
      <c r="L6" s="24" t="s">
        <v>118</v>
      </c>
      <c r="M6" s="25" t="s">
        <v>119</v>
      </c>
      <c r="N6" s="25" t="s">
        <v>123</v>
      </c>
      <c r="O6" s="87" t="s">
        <v>149</v>
      </c>
      <c r="P6" s="71" t="s">
        <v>132</v>
      </c>
    </row>
    <row r="7" spans="1:16" s="76" customFormat="1" ht="13.2" x14ac:dyDescent="0.3">
      <c r="A7" s="83" t="s">
        <v>137</v>
      </c>
      <c r="B7" s="79"/>
      <c r="C7" s="79" t="s">
        <v>137</v>
      </c>
      <c r="D7" s="79"/>
      <c r="E7" s="81"/>
      <c r="F7" s="77" t="str">
        <f>IF($M7="","",VLOOKUP($M7,Table3[#All],3,FALSE))</f>
        <v/>
      </c>
      <c r="G7" s="80" t="str">
        <f>IF(Table1[[#This Row],[TYPE
REQUIRED]]&lt;&gt;"","Regular","")</f>
        <v/>
      </c>
      <c r="H7" s="80" t="str">
        <f>IF(Table1[[#This Row],[TYPE
REQUIRED]]&lt;&gt;"","Operating","")</f>
        <v/>
      </c>
      <c r="I7" s="80"/>
      <c r="J7" s="86" t="str">
        <f>IF(D7="","",IF(P7="","",IF(E7="","",CONCATENATE(D7,P7,E7))))</f>
        <v/>
      </c>
      <c r="K7" s="79"/>
      <c r="L7" s="80"/>
      <c r="M7" s="80"/>
      <c r="N7" s="80"/>
      <c r="O7" s="88" t="str">
        <f t="shared" ref="O7:O38" si="0">IF(E7="PCRD","CRD",IF(E7="1ALL","Allocation",""))</f>
        <v/>
      </c>
      <c r="P7" s="75" t="str">
        <f>IF(H7="","",IF(G7="Regular",0,""))</f>
        <v/>
      </c>
    </row>
    <row r="8" spans="1:16" s="76" customFormat="1" ht="13.2" x14ac:dyDescent="0.3">
      <c r="A8" s="83" t="s">
        <v>137</v>
      </c>
      <c r="B8" s="70"/>
      <c r="C8" s="79" t="s">
        <v>137</v>
      </c>
      <c r="D8" s="70"/>
      <c r="E8" s="81"/>
      <c r="F8" s="74" t="str">
        <f>IF($M8="","",VLOOKUP($M8,Table3[#All],3,FALSE))</f>
        <v/>
      </c>
      <c r="G8" s="80" t="str">
        <f>IF(Table1[[#This Row],[TYPE
REQUIRED]]&lt;&gt;"","Regular","")</f>
        <v/>
      </c>
      <c r="H8" s="80" t="str">
        <f>IF(Table1[[#This Row],[TYPE
REQUIRED]]&lt;&gt;"","Operating","")</f>
        <v/>
      </c>
      <c r="I8" s="73"/>
      <c r="J8" s="75" t="str">
        <f>IF(D8="","",IF(J8="","",IF(E8="","",CONCATENATE(D8,#REF!,E8))))</f>
        <v/>
      </c>
      <c r="K8" s="70"/>
      <c r="L8" s="73"/>
      <c r="M8" s="73"/>
      <c r="N8" s="73"/>
      <c r="O8" s="88" t="str">
        <f t="shared" si="0"/>
        <v/>
      </c>
      <c r="P8" s="75" t="str">
        <f t="shared" ref="P8:P38" si="1">IF(H8="","",IF(G8="Regular",0,""))</f>
        <v/>
      </c>
    </row>
    <row r="9" spans="1:16" s="76" customFormat="1" ht="13.2" x14ac:dyDescent="0.3">
      <c r="A9" s="83" t="s">
        <v>137</v>
      </c>
      <c r="B9" s="70"/>
      <c r="C9" s="79" t="s">
        <v>137</v>
      </c>
      <c r="D9" s="70"/>
      <c r="E9" s="81"/>
      <c r="F9" s="74" t="str">
        <f>IF($M9="","",VLOOKUP($M9,Table3[#All],3,FALSE))</f>
        <v/>
      </c>
      <c r="G9" s="80" t="str">
        <f>IF(Table1[[#This Row],[TYPE
REQUIRED]]&lt;&gt;"","Regular","")</f>
        <v/>
      </c>
      <c r="H9" s="80" t="str">
        <f>IF(Table1[[#This Row],[TYPE
REQUIRED]]&lt;&gt;"","Operating","")</f>
        <v/>
      </c>
      <c r="I9" s="73"/>
      <c r="J9" s="75" t="str">
        <f>IF(D9="","",IF(J9="","",IF(E9="","",CONCATENATE(D9,#REF!,E9))))</f>
        <v/>
      </c>
      <c r="K9" s="70"/>
      <c r="L9" s="73"/>
      <c r="M9" s="73"/>
      <c r="N9" s="73"/>
      <c r="O9" s="88" t="str">
        <f t="shared" si="0"/>
        <v/>
      </c>
      <c r="P9" s="75" t="str">
        <f t="shared" si="1"/>
        <v/>
      </c>
    </row>
    <row r="10" spans="1:16" s="76" customFormat="1" ht="13.2" x14ac:dyDescent="0.3">
      <c r="A10" s="83" t="s">
        <v>137</v>
      </c>
      <c r="B10" s="70"/>
      <c r="C10" s="79" t="s">
        <v>137</v>
      </c>
      <c r="D10" s="70"/>
      <c r="E10" s="81"/>
      <c r="F10" s="74" t="str">
        <f>IF($M10="","",VLOOKUP($M10,Table3[#All],3,FALSE))</f>
        <v/>
      </c>
      <c r="G10" s="80" t="str">
        <f>IF(Table1[[#This Row],[TYPE
REQUIRED]]&lt;&gt;"","Regular","")</f>
        <v/>
      </c>
      <c r="H10" s="80" t="str">
        <f>IF(Table1[[#This Row],[TYPE
REQUIRED]]&lt;&gt;"","Operating","")</f>
        <v/>
      </c>
      <c r="I10" s="73"/>
      <c r="J10" s="75" t="str">
        <f>IF(D10="","",IF(J10="","",IF(E10="","",CONCATENATE(D10,#REF!,E10))))</f>
        <v/>
      </c>
      <c r="K10" s="70"/>
      <c r="L10" s="73"/>
      <c r="M10" s="73"/>
      <c r="N10" s="73"/>
      <c r="O10" s="88" t="str">
        <f t="shared" si="0"/>
        <v/>
      </c>
      <c r="P10" s="75" t="str">
        <f t="shared" si="1"/>
        <v/>
      </c>
    </row>
    <row r="11" spans="1:16" s="76" customFormat="1" ht="13.2" x14ac:dyDescent="0.3">
      <c r="A11" s="83" t="s">
        <v>137</v>
      </c>
      <c r="B11" s="70"/>
      <c r="C11" s="79" t="s">
        <v>137</v>
      </c>
      <c r="D11" s="70"/>
      <c r="E11" s="81"/>
      <c r="F11" s="74" t="str">
        <f>IF($M11="","",VLOOKUP($M11,Table3[#All],3,FALSE))</f>
        <v/>
      </c>
      <c r="G11" s="80" t="str">
        <f>IF(Table1[[#This Row],[TYPE
REQUIRED]]&lt;&gt;"","Regular","")</f>
        <v/>
      </c>
      <c r="H11" s="80" t="str">
        <f>IF(Table1[[#This Row],[TYPE
REQUIRED]]&lt;&gt;"","Operating","")</f>
        <v/>
      </c>
      <c r="I11" s="73"/>
      <c r="J11" s="75" t="str">
        <f>IF(D11="","",IF(J11="","",IF(E11="","",CONCATENATE(D11,#REF!,E11))))</f>
        <v/>
      </c>
      <c r="K11" s="70"/>
      <c r="L11" s="73"/>
      <c r="M11" s="73"/>
      <c r="N11" s="73"/>
      <c r="O11" s="88" t="str">
        <f t="shared" si="0"/>
        <v/>
      </c>
      <c r="P11" s="75" t="str">
        <f t="shared" si="1"/>
        <v/>
      </c>
    </row>
    <row r="12" spans="1:16" s="76" customFormat="1" ht="13.2" x14ac:dyDescent="0.3">
      <c r="A12" s="83" t="s">
        <v>137</v>
      </c>
      <c r="B12" s="70"/>
      <c r="C12" s="79" t="s">
        <v>137</v>
      </c>
      <c r="D12" s="70"/>
      <c r="E12" s="81"/>
      <c r="F12" s="74" t="str">
        <f>IF($M12="","",VLOOKUP($M12,Table3[#All],3,FALSE))</f>
        <v/>
      </c>
      <c r="G12" s="80" t="str">
        <f>IF(Table1[[#This Row],[TYPE
REQUIRED]]&lt;&gt;"","Regular","")</f>
        <v/>
      </c>
      <c r="H12" s="80" t="str">
        <f>IF(Table1[[#This Row],[TYPE
REQUIRED]]&lt;&gt;"","Operating","")</f>
        <v/>
      </c>
      <c r="I12" s="73"/>
      <c r="J12" s="75" t="str">
        <f>IF(D12="","",IF(J12="","",IF(E12="","",CONCATENATE(D12,#REF!,E12))))</f>
        <v/>
      </c>
      <c r="K12" s="70"/>
      <c r="L12" s="73"/>
      <c r="M12" s="73"/>
      <c r="N12" s="73"/>
      <c r="O12" s="88" t="str">
        <f t="shared" si="0"/>
        <v/>
      </c>
      <c r="P12" s="75" t="str">
        <f t="shared" si="1"/>
        <v/>
      </c>
    </row>
    <row r="13" spans="1:16" s="76" customFormat="1" ht="13.2" x14ac:dyDescent="0.3">
      <c r="A13" s="83" t="s">
        <v>137</v>
      </c>
      <c r="B13" s="70"/>
      <c r="C13" s="79" t="s">
        <v>137</v>
      </c>
      <c r="D13" s="70"/>
      <c r="E13" s="81"/>
      <c r="F13" s="74" t="str">
        <f>IF($M13="","",VLOOKUP($M13,Table3[#All],3,FALSE))</f>
        <v/>
      </c>
      <c r="G13" s="80" t="str">
        <f>IF(Table1[[#This Row],[TYPE
REQUIRED]]&lt;&gt;"","Regular","")</f>
        <v/>
      </c>
      <c r="H13" s="80" t="str">
        <f>IF(Table1[[#This Row],[TYPE
REQUIRED]]&lt;&gt;"","Operating","")</f>
        <v/>
      </c>
      <c r="I13" s="73"/>
      <c r="J13" s="75" t="str">
        <f>IF(D13="","",IF(J13="","",IF(E13="","",CONCATENATE(D13,#REF!,E13))))</f>
        <v/>
      </c>
      <c r="K13" s="70"/>
      <c r="L13" s="73"/>
      <c r="M13" s="73"/>
      <c r="N13" s="73"/>
      <c r="O13" s="88" t="str">
        <f t="shared" si="0"/>
        <v/>
      </c>
      <c r="P13" s="75" t="str">
        <f t="shared" si="1"/>
        <v/>
      </c>
    </row>
    <row r="14" spans="1:16" s="76" customFormat="1" ht="13.2" x14ac:dyDescent="0.3">
      <c r="A14" s="83" t="s">
        <v>137</v>
      </c>
      <c r="B14" s="70"/>
      <c r="C14" s="79" t="s">
        <v>137</v>
      </c>
      <c r="D14" s="70"/>
      <c r="E14" s="81"/>
      <c r="F14" s="74" t="str">
        <f>IF($M14="","",VLOOKUP($M14,Table3[#All],3,FALSE))</f>
        <v/>
      </c>
      <c r="G14" s="80" t="str">
        <f>IF(Table1[[#This Row],[TYPE
REQUIRED]]&lt;&gt;"","Regular","")</f>
        <v/>
      </c>
      <c r="H14" s="80" t="str">
        <f>IF(Table1[[#This Row],[TYPE
REQUIRED]]&lt;&gt;"","Operating","")</f>
        <v/>
      </c>
      <c r="I14" s="73"/>
      <c r="J14" s="75" t="str">
        <f>IF(D14="","",IF(J14="","",IF(E14="","",CONCATENATE(D14,#REF!,E14))))</f>
        <v/>
      </c>
      <c r="K14" s="70"/>
      <c r="L14" s="73"/>
      <c r="M14" s="73"/>
      <c r="N14" s="73"/>
      <c r="O14" s="88" t="str">
        <f t="shared" si="0"/>
        <v/>
      </c>
      <c r="P14" s="75" t="str">
        <f t="shared" si="1"/>
        <v/>
      </c>
    </row>
    <row r="15" spans="1:16" s="76" customFormat="1" ht="13.2" x14ac:dyDescent="0.3">
      <c r="A15" s="83" t="s">
        <v>137</v>
      </c>
      <c r="B15" s="70"/>
      <c r="C15" s="79" t="s">
        <v>137</v>
      </c>
      <c r="D15" s="70"/>
      <c r="E15" s="81"/>
      <c r="F15" s="74" t="str">
        <f>IF($M15="","",VLOOKUP($M15,Table3[#All],3,FALSE))</f>
        <v/>
      </c>
      <c r="G15" s="80" t="str">
        <f>IF(Table1[[#This Row],[TYPE
REQUIRED]]&lt;&gt;"","Regular","")</f>
        <v/>
      </c>
      <c r="H15" s="80" t="str">
        <f>IF(Table1[[#This Row],[TYPE
REQUIRED]]&lt;&gt;"","Operating","")</f>
        <v/>
      </c>
      <c r="I15" s="73"/>
      <c r="J15" s="75" t="str">
        <f>IF(D15="","",IF(J15="","",IF(E15="","",CONCATENATE(D15,#REF!,E15))))</f>
        <v/>
      </c>
      <c r="K15" s="70"/>
      <c r="L15" s="73"/>
      <c r="M15" s="73"/>
      <c r="N15" s="73"/>
      <c r="O15" s="88" t="str">
        <f t="shared" si="0"/>
        <v/>
      </c>
      <c r="P15" s="75" t="str">
        <f t="shared" si="1"/>
        <v/>
      </c>
    </row>
    <row r="16" spans="1:16" s="76" customFormat="1" ht="13.2" x14ac:dyDescent="0.3">
      <c r="A16" s="83" t="s">
        <v>137</v>
      </c>
      <c r="B16" s="70"/>
      <c r="C16" s="79" t="s">
        <v>137</v>
      </c>
      <c r="D16" s="70"/>
      <c r="E16" s="81"/>
      <c r="F16" s="74" t="str">
        <f>IF($M16="","",VLOOKUP($M16,Table3[#All],3,FALSE))</f>
        <v/>
      </c>
      <c r="G16" s="80" t="str">
        <f>IF(Table1[[#This Row],[TYPE
REQUIRED]]&lt;&gt;"","Regular","")</f>
        <v/>
      </c>
      <c r="H16" s="80" t="str">
        <f>IF(Table1[[#This Row],[TYPE
REQUIRED]]&lt;&gt;"","Operating","")</f>
        <v/>
      </c>
      <c r="I16" s="73"/>
      <c r="J16" s="75" t="str">
        <f>IF(D16="","",IF(J16="","",IF(E16="","",CONCATENATE(D16,#REF!,E16))))</f>
        <v/>
      </c>
      <c r="K16" s="70"/>
      <c r="L16" s="73"/>
      <c r="M16" s="73"/>
      <c r="N16" s="73"/>
      <c r="O16" s="88" t="str">
        <f t="shared" si="0"/>
        <v/>
      </c>
      <c r="P16" s="75" t="str">
        <f t="shared" si="1"/>
        <v/>
      </c>
    </row>
    <row r="17" spans="1:16" s="76" customFormat="1" ht="13.2" x14ac:dyDescent="0.3">
      <c r="A17" s="83" t="s">
        <v>137</v>
      </c>
      <c r="B17" s="70"/>
      <c r="C17" s="79" t="s">
        <v>137</v>
      </c>
      <c r="D17" s="70"/>
      <c r="E17" s="81"/>
      <c r="F17" s="74" t="str">
        <f>IF($M17="","",VLOOKUP($M17,Table3[#All],3,FALSE))</f>
        <v/>
      </c>
      <c r="G17" s="80" t="str">
        <f>IF(Table1[[#This Row],[TYPE
REQUIRED]]&lt;&gt;"","Regular","")</f>
        <v/>
      </c>
      <c r="H17" s="80" t="str">
        <f>IF(Table1[[#This Row],[TYPE
REQUIRED]]&lt;&gt;"","Operating","")</f>
        <v/>
      </c>
      <c r="I17" s="73"/>
      <c r="J17" s="75" t="str">
        <f>IF(D17="","",IF(J17="","",IF(E17="","",CONCATENATE(D17,#REF!,E17))))</f>
        <v/>
      </c>
      <c r="K17" s="70"/>
      <c r="L17" s="73"/>
      <c r="M17" s="73"/>
      <c r="N17" s="73"/>
      <c r="O17" s="88" t="str">
        <f t="shared" si="0"/>
        <v/>
      </c>
      <c r="P17" s="75" t="str">
        <f t="shared" si="1"/>
        <v/>
      </c>
    </row>
    <row r="18" spans="1:16" s="76" customFormat="1" ht="13.2" x14ac:dyDescent="0.3">
      <c r="A18" s="83" t="s">
        <v>137</v>
      </c>
      <c r="B18" s="70"/>
      <c r="C18" s="79" t="s">
        <v>137</v>
      </c>
      <c r="D18" s="70"/>
      <c r="E18" s="81"/>
      <c r="F18" s="74" t="str">
        <f>IF($M18="","",VLOOKUP($M18,Table3[#All],3,FALSE))</f>
        <v/>
      </c>
      <c r="G18" s="80" t="str">
        <f>IF(Table1[[#This Row],[TYPE
REQUIRED]]&lt;&gt;"","Regular","")</f>
        <v/>
      </c>
      <c r="H18" s="80" t="str">
        <f>IF(Table1[[#This Row],[TYPE
REQUIRED]]&lt;&gt;"","Operating","")</f>
        <v/>
      </c>
      <c r="I18" s="73"/>
      <c r="J18" s="75" t="str">
        <f>IF(D18="","",IF(J18="","",IF(E18="","",CONCATENATE(D18,#REF!,E18))))</f>
        <v/>
      </c>
      <c r="K18" s="70"/>
      <c r="L18" s="73"/>
      <c r="M18" s="73"/>
      <c r="N18" s="73"/>
      <c r="O18" s="88" t="str">
        <f t="shared" si="0"/>
        <v/>
      </c>
      <c r="P18" s="75" t="str">
        <f t="shared" si="1"/>
        <v/>
      </c>
    </row>
    <row r="19" spans="1:16" s="76" customFormat="1" ht="13.2" x14ac:dyDescent="0.3">
      <c r="A19" s="83" t="s">
        <v>137</v>
      </c>
      <c r="B19" s="70"/>
      <c r="C19" s="79" t="s">
        <v>137</v>
      </c>
      <c r="D19" s="70"/>
      <c r="E19" s="81"/>
      <c r="F19" s="74" t="str">
        <f>IF($M19="","",VLOOKUP($M19,Table3[#All],3,FALSE))</f>
        <v/>
      </c>
      <c r="G19" s="80" t="str">
        <f>IF(Table1[[#This Row],[TYPE
REQUIRED]]&lt;&gt;"","Regular","")</f>
        <v/>
      </c>
      <c r="H19" s="80" t="str">
        <f>IF(Table1[[#This Row],[TYPE
REQUIRED]]&lt;&gt;"","Operating","")</f>
        <v/>
      </c>
      <c r="I19" s="73"/>
      <c r="J19" s="75" t="str">
        <f>IF(D19="","",IF(J19="","",IF(E19="","",CONCATENATE(D19,#REF!,E19))))</f>
        <v/>
      </c>
      <c r="K19" s="70"/>
      <c r="L19" s="73"/>
      <c r="M19" s="73"/>
      <c r="N19" s="73"/>
      <c r="O19" s="88" t="str">
        <f t="shared" si="0"/>
        <v/>
      </c>
      <c r="P19" s="75" t="str">
        <f t="shared" si="1"/>
        <v/>
      </c>
    </row>
    <row r="20" spans="1:16" s="76" customFormat="1" ht="13.2" x14ac:dyDescent="0.3">
      <c r="A20" s="83" t="s">
        <v>137</v>
      </c>
      <c r="B20" s="70"/>
      <c r="C20" s="79" t="s">
        <v>137</v>
      </c>
      <c r="D20" s="70"/>
      <c r="E20" s="81"/>
      <c r="F20" s="74" t="str">
        <f>IF($M20="","",VLOOKUP($M20,Table3[#All],3,FALSE))</f>
        <v/>
      </c>
      <c r="G20" s="80" t="str">
        <f>IF(Table1[[#This Row],[TYPE
REQUIRED]]&lt;&gt;"","Regular","")</f>
        <v/>
      </c>
      <c r="H20" s="80" t="str">
        <f>IF(Table1[[#This Row],[TYPE
REQUIRED]]&lt;&gt;"","Operating","")</f>
        <v/>
      </c>
      <c r="I20" s="73"/>
      <c r="J20" s="75" t="str">
        <f>IF(D20="","",IF(J20="","",IF(E20="","",CONCATENATE(D20,#REF!,E20))))</f>
        <v/>
      </c>
      <c r="K20" s="70"/>
      <c r="L20" s="73"/>
      <c r="M20" s="73"/>
      <c r="N20" s="73"/>
      <c r="O20" s="88" t="str">
        <f t="shared" si="0"/>
        <v/>
      </c>
      <c r="P20" s="75" t="str">
        <f t="shared" si="1"/>
        <v/>
      </c>
    </row>
    <row r="21" spans="1:16" s="76" customFormat="1" ht="13.2" x14ac:dyDescent="0.3">
      <c r="A21" s="83" t="s">
        <v>137</v>
      </c>
      <c r="B21" s="70"/>
      <c r="C21" s="79" t="s">
        <v>137</v>
      </c>
      <c r="D21" s="70"/>
      <c r="E21" s="81"/>
      <c r="F21" s="74" t="str">
        <f>IF($M21="","",VLOOKUP($M21,Table3[#All],3,FALSE))</f>
        <v/>
      </c>
      <c r="G21" s="80" t="str">
        <f>IF(Table1[[#This Row],[TYPE
REQUIRED]]&lt;&gt;"","Regular","")</f>
        <v/>
      </c>
      <c r="H21" s="80" t="str">
        <f>IF(Table1[[#This Row],[TYPE
REQUIRED]]&lt;&gt;"","Operating","")</f>
        <v/>
      </c>
      <c r="I21" s="73"/>
      <c r="J21" s="75" t="str">
        <f>IF(D21="","",IF(J21="","",IF(E21="","",CONCATENATE(D21,#REF!,E21))))</f>
        <v/>
      </c>
      <c r="K21" s="70"/>
      <c r="L21" s="73"/>
      <c r="M21" s="73"/>
      <c r="N21" s="73"/>
      <c r="O21" s="88" t="str">
        <f t="shared" si="0"/>
        <v/>
      </c>
      <c r="P21" s="75" t="str">
        <f t="shared" si="1"/>
        <v/>
      </c>
    </row>
    <row r="22" spans="1:16" s="76" customFormat="1" ht="13.2" x14ac:dyDescent="0.3">
      <c r="A22" s="83" t="s">
        <v>137</v>
      </c>
      <c r="B22" s="70"/>
      <c r="C22" s="79" t="s">
        <v>137</v>
      </c>
      <c r="D22" s="70"/>
      <c r="E22" s="81"/>
      <c r="F22" s="74" t="str">
        <f>IF($M22="","",VLOOKUP($M22,Table3[#All],3,FALSE))</f>
        <v/>
      </c>
      <c r="G22" s="80" t="str">
        <f>IF(Table1[[#This Row],[TYPE
REQUIRED]]&lt;&gt;"","Regular","")</f>
        <v/>
      </c>
      <c r="H22" s="80" t="str">
        <f>IF(Table1[[#This Row],[TYPE
REQUIRED]]&lt;&gt;"","Operating","")</f>
        <v/>
      </c>
      <c r="I22" s="73"/>
      <c r="J22" s="75" t="str">
        <f>IF(D22="","",IF(J22="","",IF(E22="","",CONCATENATE(D22,#REF!,E22))))</f>
        <v/>
      </c>
      <c r="K22" s="70"/>
      <c r="L22" s="73"/>
      <c r="M22" s="73"/>
      <c r="N22" s="73"/>
      <c r="O22" s="88" t="str">
        <f t="shared" si="0"/>
        <v/>
      </c>
      <c r="P22" s="75" t="str">
        <f t="shared" si="1"/>
        <v/>
      </c>
    </row>
    <row r="23" spans="1:16" s="76" customFormat="1" ht="13.2" x14ac:dyDescent="0.3">
      <c r="A23" s="83" t="s">
        <v>137</v>
      </c>
      <c r="B23" s="70"/>
      <c r="C23" s="79" t="s">
        <v>137</v>
      </c>
      <c r="D23" s="70"/>
      <c r="E23" s="81"/>
      <c r="F23" s="74" t="str">
        <f>IF($M23="","",VLOOKUP($M23,Table3[#All],3,FALSE))</f>
        <v/>
      </c>
      <c r="G23" s="80" t="str">
        <f>IF(Table1[[#This Row],[TYPE
REQUIRED]]&lt;&gt;"","Regular","")</f>
        <v/>
      </c>
      <c r="H23" s="80" t="str">
        <f>IF(Table1[[#This Row],[TYPE
REQUIRED]]&lt;&gt;"","Operating","")</f>
        <v/>
      </c>
      <c r="I23" s="73"/>
      <c r="J23" s="75" t="str">
        <f>IF(D23="","",IF(J23="","",IF(E23="","",CONCATENATE(D23,#REF!,E23))))</f>
        <v/>
      </c>
      <c r="K23" s="70"/>
      <c r="L23" s="73"/>
      <c r="M23" s="73"/>
      <c r="N23" s="73"/>
      <c r="O23" s="88" t="str">
        <f t="shared" si="0"/>
        <v/>
      </c>
      <c r="P23" s="75" t="str">
        <f t="shared" si="1"/>
        <v/>
      </c>
    </row>
    <row r="24" spans="1:16" s="76" customFormat="1" ht="13.2" x14ac:dyDescent="0.3">
      <c r="A24" s="83" t="s">
        <v>137</v>
      </c>
      <c r="B24" s="70"/>
      <c r="C24" s="79" t="s">
        <v>137</v>
      </c>
      <c r="D24" s="70"/>
      <c r="E24" s="81"/>
      <c r="F24" s="74" t="str">
        <f>IF($M24="","",VLOOKUP($M24,Table3[#All],3,FALSE))</f>
        <v/>
      </c>
      <c r="G24" s="80" t="str">
        <f>IF(Table1[[#This Row],[TYPE
REQUIRED]]&lt;&gt;"","Regular","")</f>
        <v/>
      </c>
      <c r="H24" s="80" t="str">
        <f>IF(Table1[[#This Row],[TYPE
REQUIRED]]&lt;&gt;"","Operating","")</f>
        <v/>
      </c>
      <c r="I24" s="73"/>
      <c r="J24" s="75" t="str">
        <f>IF(D24="","",IF(J24="","",IF(E24="","",CONCATENATE(D24,#REF!,E24))))</f>
        <v/>
      </c>
      <c r="K24" s="70"/>
      <c r="L24" s="73"/>
      <c r="M24" s="73"/>
      <c r="N24" s="73"/>
      <c r="O24" s="88" t="str">
        <f t="shared" si="0"/>
        <v/>
      </c>
      <c r="P24" s="75" t="str">
        <f t="shared" si="1"/>
        <v/>
      </c>
    </row>
    <row r="25" spans="1:16" s="76" customFormat="1" ht="13.2" x14ac:dyDescent="0.3">
      <c r="A25" s="83" t="s">
        <v>137</v>
      </c>
      <c r="B25" s="70"/>
      <c r="C25" s="79" t="s">
        <v>137</v>
      </c>
      <c r="D25" s="70"/>
      <c r="E25" s="81"/>
      <c r="F25" s="74" t="str">
        <f>IF($M25="","",VLOOKUP($M25,Table3[#All],3,FALSE))</f>
        <v/>
      </c>
      <c r="G25" s="80" t="str">
        <f>IF(Table1[[#This Row],[TYPE
REQUIRED]]&lt;&gt;"","Regular","")</f>
        <v/>
      </c>
      <c r="H25" s="80" t="str">
        <f>IF(Table1[[#This Row],[TYPE
REQUIRED]]&lt;&gt;"","Operating","")</f>
        <v/>
      </c>
      <c r="I25" s="73"/>
      <c r="J25" s="75" t="str">
        <f>IF(D25="","",IF(J25="","",IF(E25="","",CONCATENATE(D25,#REF!,E25))))</f>
        <v/>
      </c>
      <c r="K25" s="70"/>
      <c r="L25" s="73"/>
      <c r="M25" s="73"/>
      <c r="N25" s="73"/>
      <c r="O25" s="88" t="str">
        <f t="shared" si="0"/>
        <v/>
      </c>
      <c r="P25" s="75" t="str">
        <f t="shared" si="1"/>
        <v/>
      </c>
    </row>
    <row r="26" spans="1:16" s="76" customFormat="1" ht="13.2" x14ac:dyDescent="0.3">
      <c r="A26" s="83" t="s">
        <v>137</v>
      </c>
      <c r="B26" s="70"/>
      <c r="C26" s="79" t="s">
        <v>137</v>
      </c>
      <c r="D26" s="70"/>
      <c r="E26" s="81"/>
      <c r="F26" s="74" t="str">
        <f>IF($M26="","",VLOOKUP($M26,Table3[#All],3,FALSE))</f>
        <v/>
      </c>
      <c r="G26" s="80" t="str">
        <f>IF(Table1[[#This Row],[TYPE
REQUIRED]]&lt;&gt;"","Regular","")</f>
        <v/>
      </c>
      <c r="H26" s="80" t="str">
        <f>IF(Table1[[#This Row],[TYPE
REQUIRED]]&lt;&gt;"","Operating","")</f>
        <v/>
      </c>
      <c r="I26" s="73"/>
      <c r="J26" s="75" t="str">
        <f>IF(D26="","",IF(J26="","",IF(E26="","",CONCATENATE(D26,#REF!,E26))))</f>
        <v/>
      </c>
      <c r="K26" s="70"/>
      <c r="L26" s="73"/>
      <c r="M26" s="73"/>
      <c r="N26" s="73"/>
      <c r="O26" s="88" t="str">
        <f t="shared" si="0"/>
        <v/>
      </c>
      <c r="P26" s="75" t="str">
        <f t="shared" si="1"/>
        <v/>
      </c>
    </row>
    <row r="27" spans="1:16" s="76" customFormat="1" ht="13.2" x14ac:dyDescent="0.3">
      <c r="A27" s="83" t="s">
        <v>137</v>
      </c>
      <c r="B27" s="70"/>
      <c r="C27" s="79" t="s">
        <v>137</v>
      </c>
      <c r="D27" s="70"/>
      <c r="E27" s="81"/>
      <c r="F27" s="74" t="str">
        <f>IF($M27="","",VLOOKUP($M27,Table3[#All],3,FALSE))</f>
        <v/>
      </c>
      <c r="G27" s="80" t="str">
        <f>IF(Table1[[#This Row],[TYPE
REQUIRED]]&lt;&gt;"","Regular","")</f>
        <v/>
      </c>
      <c r="H27" s="80" t="str">
        <f>IF(Table1[[#This Row],[TYPE
REQUIRED]]&lt;&gt;"","Operating","")</f>
        <v/>
      </c>
      <c r="I27" s="73"/>
      <c r="J27" s="75" t="str">
        <f>IF(D27="","",IF(J27="","",IF(E27="","",CONCATENATE(D27,#REF!,E27))))</f>
        <v/>
      </c>
      <c r="K27" s="70"/>
      <c r="L27" s="73"/>
      <c r="M27" s="73"/>
      <c r="N27" s="73"/>
      <c r="O27" s="88" t="str">
        <f t="shared" si="0"/>
        <v/>
      </c>
      <c r="P27" s="75" t="str">
        <f t="shared" si="1"/>
        <v/>
      </c>
    </row>
    <row r="28" spans="1:16" s="76" customFormat="1" ht="13.2" x14ac:dyDescent="0.3">
      <c r="A28" s="83" t="s">
        <v>137</v>
      </c>
      <c r="B28" s="70"/>
      <c r="C28" s="79" t="s">
        <v>137</v>
      </c>
      <c r="D28" s="70"/>
      <c r="E28" s="81"/>
      <c r="F28" s="74" t="str">
        <f>IF($M28="","",VLOOKUP($M28,Table3[#All],3,FALSE))</f>
        <v/>
      </c>
      <c r="G28" s="80" t="str">
        <f>IF(Table1[[#This Row],[TYPE
REQUIRED]]&lt;&gt;"","Regular","")</f>
        <v/>
      </c>
      <c r="H28" s="80" t="str">
        <f>IF(Table1[[#This Row],[TYPE
REQUIRED]]&lt;&gt;"","Operating","")</f>
        <v/>
      </c>
      <c r="I28" s="73"/>
      <c r="J28" s="75" t="str">
        <f>IF(D28="","",IF(J28="","",IF(E28="","",CONCATENATE(D28,#REF!,E28))))</f>
        <v/>
      </c>
      <c r="K28" s="70"/>
      <c r="L28" s="73"/>
      <c r="M28" s="73"/>
      <c r="N28" s="73"/>
      <c r="O28" s="88" t="str">
        <f t="shared" si="0"/>
        <v/>
      </c>
      <c r="P28" s="75" t="str">
        <f t="shared" si="1"/>
        <v/>
      </c>
    </row>
    <row r="29" spans="1:16" s="76" customFormat="1" ht="13.2" x14ac:dyDescent="0.3">
      <c r="A29" s="83" t="s">
        <v>137</v>
      </c>
      <c r="B29" s="70"/>
      <c r="C29" s="79" t="s">
        <v>137</v>
      </c>
      <c r="D29" s="70"/>
      <c r="E29" s="81"/>
      <c r="F29" s="74" t="str">
        <f>IF($M29="","",VLOOKUP($M29,Table3[#All],3,FALSE))</f>
        <v/>
      </c>
      <c r="G29" s="80" t="str">
        <f>IF(Table1[[#This Row],[TYPE
REQUIRED]]&lt;&gt;"","Regular","")</f>
        <v/>
      </c>
      <c r="H29" s="80" t="str">
        <f>IF(Table1[[#This Row],[TYPE
REQUIRED]]&lt;&gt;"","Operating","")</f>
        <v/>
      </c>
      <c r="I29" s="73"/>
      <c r="J29" s="75" t="str">
        <f>IF(D29="","",IF(J29="","",IF(E29="","",CONCATENATE(D29,#REF!,E29))))</f>
        <v/>
      </c>
      <c r="K29" s="70"/>
      <c r="L29" s="73"/>
      <c r="M29" s="73"/>
      <c r="N29" s="73"/>
      <c r="O29" s="88" t="str">
        <f t="shared" si="0"/>
        <v/>
      </c>
      <c r="P29" s="75" t="str">
        <f t="shared" si="1"/>
        <v/>
      </c>
    </row>
    <row r="30" spans="1:16" s="76" customFormat="1" ht="13.2" x14ac:dyDescent="0.3">
      <c r="A30" s="83" t="s">
        <v>137</v>
      </c>
      <c r="B30" s="70"/>
      <c r="C30" s="79" t="s">
        <v>137</v>
      </c>
      <c r="D30" s="70"/>
      <c r="E30" s="81"/>
      <c r="F30" s="74" t="str">
        <f>IF($M30="","",VLOOKUP($M30,Table3[#All],3,FALSE))</f>
        <v/>
      </c>
      <c r="G30" s="80" t="str">
        <f>IF(Table1[[#This Row],[TYPE
REQUIRED]]&lt;&gt;"","Regular","")</f>
        <v/>
      </c>
      <c r="H30" s="80" t="str">
        <f>IF(Table1[[#This Row],[TYPE
REQUIRED]]&lt;&gt;"","Operating","")</f>
        <v/>
      </c>
      <c r="I30" s="73"/>
      <c r="J30" s="75" t="str">
        <f>IF(D30="","",IF(J30="","",IF(E30="","",CONCATENATE(D30,#REF!,E30))))</f>
        <v/>
      </c>
      <c r="K30" s="70"/>
      <c r="L30" s="73"/>
      <c r="M30" s="73"/>
      <c r="N30" s="73"/>
      <c r="O30" s="88" t="str">
        <f t="shared" si="0"/>
        <v/>
      </c>
      <c r="P30" s="75" t="str">
        <f t="shared" si="1"/>
        <v/>
      </c>
    </row>
    <row r="31" spans="1:16" s="76" customFormat="1" ht="13.2" x14ac:dyDescent="0.3">
      <c r="A31" s="83" t="s">
        <v>137</v>
      </c>
      <c r="B31" s="70"/>
      <c r="C31" s="79" t="s">
        <v>137</v>
      </c>
      <c r="D31" s="70"/>
      <c r="E31" s="81"/>
      <c r="F31" s="74" t="str">
        <f>IF($M31="","",VLOOKUP($M31,Table3[#All],3,FALSE))</f>
        <v/>
      </c>
      <c r="G31" s="80" t="str">
        <f>IF(Table1[[#This Row],[TYPE
REQUIRED]]&lt;&gt;"","Regular","")</f>
        <v/>
      </c>
      <c r="H31" s="80" t="str">
        <f>IF(Table1[[#This Row],[TYPE
REQUIRED]]&lt;&gt;"","Operating","")</f>
        <v/>
      </c>
      <c r="I31" s="73"/>
      <c r="J31" s="75" t="str">
        <f>IF(D31="","",IF(J31="","",IF(E31="","",CONCATENATE(D31,#REF!,E31))))</f>
        <v/>
      </c>
      <c r="K31" s="70"/>
      <c r="L31" s="73"/>
      <c r="M31" s="73"/>
      <c r="N31" s="73"/>
      <c r="O31" s="88" t="str">
        <f t="shared" si="0"/>
        <v/>
      </c>
      <c r="P31" s="75" t="str">
        <f t="shared" si="1"/>
        <v/>
      </c>
    </row>
    <row r="32" spans="1:16" s="76" customFormat="1" ht="13.2" x14ac:dyDescent="0.3">
      <c r="A32" s="83" t="s">
        <v>137</v>
      </c>
      <c r="B32" s="70"/>
      <c r="C32" s="79" t="s">
        <v>137</v>
      </c>
      <c r="D32" s="70"/>
      <c r="E32" s="81"/>
      <c r="F32" s="74" t="str">
        <f>IF($M32="","",VLOOKUP($M32,Table3[#All],3,FALSE))</f>
        <v/>
      </c>
      <c r="G32" s="80" t="str">
        <f>IF(Table1[[#This Row],[TYPE
REQUIRED]]&lt;&gt;"","Regular","")</f>
        <v/>
      </c>
      <c r="H32" s="80" t="str">
        <f>IF(Table1[[#This Row],[TYPE
REQUIRED]]&lt;&gt;"","Operating","")</f>
        <v/>
      </c>
      <c r="I32" s="73"/>
      <c r="J32" s="75" t="str">
        <f>IF(D32="","",IF(J32="","",IF(E32="","",CONCATENATE(D32,#REF!,E32))))</f>
        <v/>
      </c>
      <c r="K32" s="70"/>
      <c r="L32" s="73"/>
      <c r="M32" s="73"/>
      <c r="N32" s="73"/>
      <c r="O32" s="88" t="str">
        <f t="shared" si="0"/>
        <v/>
      </c>
      <c r="P32" s="75" t="str">
        <f t="shared" si="1"/>
        <v/>
      </c>
    </row>
    <row r="33" spans="1:16" s="76" customFormat="1" ht="13.2" x14ac:dyDescent="0.3">
      <c r="A33" s="83" t="s">
        <v>137</v>
      </c>
      <c r="B33" s="70"/>
      <c r="C33" s="79" t="s">
        <v>137</v>
      </c>
      <c r="D33" s="70"/>
      <c r="E33" s="81"/>
      <c r="F33" s="74" t="str">
        <f>IF($M33="","",VLOOKUP($M33,Table3[#All],3,FALSE))</f>
        <v/>
      </c>
      <c r="G33" s="80" t="str">
        <f>IF(Table1[[#This Row],[TYPE
REQUIRED]]&lt;&gt;"","Regular","")</f>
        <v/>
      </c>
      <c r="H33" s="80" t="str">
        <f>IF(Table1[[#This Row],[TYPE
REQUIRED]]&lt;&gt;"","Operating","")</f>
        <v/>
      </c>
      <c r="I33" s="73"/>
      <c r="J33" s="75" t="str">
        <f>IF(D33="","",IF(J33="","",IF(E33="","",CONCATENATE(D33,#REF!,E33))))</f>
        <v/>
      </c>
      <c r="K33" s="70"/>
      <c r="L33" s="73"/>
      <c r="M33" s="73"/>
      <c r="N33" s="73"/>
      <c r="O33" s="88" t="str">
        <f t="shared" si="0"/>
        <v/>
      </c>
      <c r="P33" s="75" t="str">
        <f t="shared" si="1"/>
        <v/>
      </c>
    </row>
    <row r="34" spans="1:16" s="76" customFormat="1" ht="13.2" x14ac:dyDescent="0.3">
      <c r="A34" s="83" t="s">
        <v>137</v>
      </c>
      <c r="B34" s="70"/>
      <c r="C34" s="79" t="s">
        <v>137</v>
      </c>
      <c r="D34" s="70"/>
      <c r="E34" s="81"/>
      <c r="F34" s="74" t="str">
        <f>IF($M34="","",VLOOKUP($M34,Table3[#All],3,FALSE))</f>
        <v/>
      </c>
      <c r="G34" s="80" t="str">
        <f>IF(Table1[[#This Row],[TYPE
REQUIRED]]&lt;&gt;"","Regular","")</f>
        <v/>
      </c>
      <c r="H34" s="80" t="str">
        <f>IF(Table1[[#This Row],[TYPE
REQUIRED]]&lt;&gt;"","Operating","")</f>
        <v/>
      </c>
      <c r="I34" s="73"/>
      <c r="J34" s="75" t="str">
        <f>IF(D34="","",IF(J34="","",IF(E34="","",CONCATENATE(D34,#REF!,E34))))</f>
        <v/>
      </c>
      <c r="K34" s="70"/>
      <c r="L34" s="73"/>
      <c r="M34" s="73"/>
      <c r="N34" s="73"/>
      <c r="O34" s="88" t="str">
        <f t="shared" si="0"/>
        <v/>
      </c>
      <c r="P34" s="75" t="str">
        <f t="shared" si="1"/>
        <v/>
      </c>
    </row>
    <row r="35" spans="1:16" s="76" customFormat="1" ht="13.2" x14ac:dyDescent="0.3">
      <c r="A35" s="83" t="s">
        <v>137</v>
      </c>
      <c r="B35" s="70"/>
      <c r="C35" s="79" t="s">
        <v>137</v>
      </c>
      <c r="D35" s="70"/>
      <c r="E35" s="81"/>
      <c r="F35" s="74" t="str">
        <f>IF($M35="","",VLOOKUP($M35,Table3[#All],3,FALSE))</f>
        <v/>
      </c>
      <c r="G35" s="80" t="str">
        <f>IF(Table1[[#This Row],[TYPE
REQUIRED]]&lt;&gt;"","Regular","")</f>
        <v/>
      </c>
      <c r="H35" s="80" t="str">
        <f>IF(Table1[[#This Row],[TYPE
REQUIRED]]&lt;&gt;"","Operating","")</f>
        <v/>
      </c>
      <c r="I35" s="73"/>
      <c r="J35" s="75" t="str">
        <f>IF(D35="","",IF(J35="","",IF(E35="","",CONCATENATE(D35,#REF!,E35))))</f>
        <v/>
      </c>
      <c r="K35" s="70"/>
      <c r="L35" s="73"/>
      <c r="M35" s="73"/>
      <c r="N35" s="73"/>
      <c r="O35" s="88" t="str">
        <f t="shared" si="0"/>
        <v/>
      </c>
      <c r="P35" s="75" t="str">
        <f t="shared" si="1"/>
        <v/>
      </c>
    </row>
    <row r="36" spans="1:16" s="76" customFormat="1" ht="13.2" x14ac:dyDescent="0.3">
      <c r="A36" s="83" t="s">
        <v>137</v>
      </c>
      <c r="B36" s="70"/>
      <c r="C36" s="79" t="s">
        <v>137</v>
      </c>
      <c r="D36" s="70"/>
      <c r="E36" s="81"/>
      <c r="F36" s="74" t="str">
        <f>IF($M36="","",VLOOKUP($M36,Table3[#All],3,FALSE))</f>
        <v/>
      </c>
      <c r="G36" s="80" t="str">
        <f>IF(Table1[[#This Row],[TYPE
REQUIRED]]&lt;&gt;"","Regular","")</f>
        <v/>
      </c>
      <c r="H36" s="80" t="str">
        <f>IF(Table1[[#This Row],[TYPE
REQUIRED]]&lt;&gt;"","Operating","")</f>
        <v/>
      </c>
      <c r="I36" s="73"/>
      <c r="J36" s="75" t="str">
        <f>IF(D36="","",IF(J36="","",IF(E36="","",CONCATENATE(D36,#REF!,E36))))</f>
        <v/>
      </c>
      <c r="K36" s="70"/>
      <c r="L36" s="73"/>
      <c r="M36" s="73"/>
      <c r="N36" s="73"/>
      <c r="O36" s="88" t="str">
        <f t="shared" si="0"/>
        <v/>
      </c>
      <c r="P36" s="75" t="str">
        <f t="shared" si="1"/>
        <v/>
      </c>
    </row>
    <row r="37" spans="1:16" s="76" customFormat="1" ht="13.2" x14ac:dyDescent="0.3">
      <c r="A37" s="83" t="s">
        <v>137</v>
      </c>
      <c r="B37" s="70"/>
      <c r="C37" s="79" t="s">
        <v>137</v>
      </c>
      <c r="D37" s="70"/>
      <c r="E37" s="81"/>
      <c r="F37" s="74" t="str">
        <f>IF($M37="","",VLOOKUP($M37,Table3[#All],3,FALSE))</f>
        <v/>
      </c>
      <c r="G37" s="80" t="str">
        <f>IF(Table1[[#This Row],[TYPE
REQUIRED]]&lt;&gt;"","Regular","")</f>
        <v/>
      </c>
      <c r="H37" s="80" t="str">
        <f>IF(Table1[[#This Row],[TYPE
REQUIRED]]&lt;&gt;"","Operating","")</f>
        <v/>
      </c>
      <c r="I37" s="73"/>
      <c r="J37" s="75" t="str">
        <f>IF(D37="","",IF(J37="","",IF(E37="","",CONCATENATE(D37,#REF!,E37))))</f>
        <v/>
      </c>
      <c r="K37" s="70"/>
      <c r="L37" s="73"/>
      <c r="M37" s="73"/>
      <c r="N37" s="73"/>
      <c r="O37" s="88" t="str">
        <f t="shared" si="0"/>
        <v/>
      </c>
      <c r="P37" s="75" t="str">
        <f t="shared" si="1"/>
        <v/>
      </c>
    </row>
    <row r="38" spans="1:16" s="76" customFormat="1" ht="13.2" x14ac:dyDescent="0.3">
      <c r="A38" s="83" t="s">
        <v>137</v>
      </c>
      <c r="B38" s="70"/>
      <c r="C38" s="79" t="s">
        <v>137</v>
      </c>
      <c r="D38" s="70"/>
      <c r="E38" s="81"/>
      <c r="F38" s="74" t="str">
        <f>IF($M38="","",VLOOKUP($M38,Table3[#All],3,FALSE))</f>
        <v/>
      </c>
      <c r="G38" s="80" t="str">
        <f>IF(Table1[[#This Row],[TYPE
REQUIRED]]&lt;&gt;"","Regular","")</f>
        <v/>
      </c>
      <c r="H38" s="80" t="str">
        <f>IF(Table1[[#This Row],[TYPE
REQUIRED]]&lt;&gt;"","Operating","")</f>
        <v/>
      </c>
      <c r="I38" s="73"/>
      <c r="J38" s="75" t="str">
        <f>IF(D38="","",IF(J38="","",IF(E38="","",CONCATENATE(D38,#REF!,E38))))</f>
        <v/>
      </c>
      <c r="K38" s="70"/>
      <c r="L38" s="73"/>
      <c r="M38" s="73"/>
      <c r="N38" s="73"/>
      <c r="O38" s="88" t="str">
        <f t="shared" si="0"/>
        <v/>
      </c>
      <c r="P38" s="75" t="str">
        <f t="shared" si="1"/>
        <v/>
      </c>
    </row>
    <row r="39" spans="1:16" s="76" customFormat="1" ht="13.2" x14ac:dyDescent="0.3">
      <c r="A39" s="83" t="s">
        <v>137</v>
      </c>
      <c r="B39" s="70"/>
      <c r="C39" s="79" t="s">
        <v>137</v>
      </c>
      <c r="D39" s="70"/>
      <c r="E39" s="81"/>
      <c r="F39" s="74" t="str">
        <f>IF($M39="","",VLOOKUP($M39,Table3[#All],3,FALSE))</f>
        <v/>
      </c>
      <c r="G39" s="80" t="str">
        <f>IF(Table1[[#This Row],[TYPE
REQUIRED]]&lt;&gt;"","Regular","")</f>
        <v/>
      </c>
      <c r="H39" s="80" t="str">
        <f>IF(Table1[[#This Row],[TYPE
REQUIRED]]&lt;&gt;"","Operating","")</f>
        <v/>
      </c>
      <c r="I39" s="73"/>
      <c r="J39" s="75" t="str">
        <f>IF(D39="","",IF(J39="","",IF(E39="","",CONCATENATE(D39,#REF!,E39))))</f>
        <v/>
      </c>
      <c r="K39" s="70"/>
      <c r="L39" s="73"/>
      <c r="M39" s="73"/>
      <c r="N39" s="73"/>
      <c r="O39" s="88" t="str">
        <f t="shared" ref="O39:O56" si="2">IF(E39="PCRD","CRD",IF(E39="1ALL","Allocation",""))</f>
        <v/>
      </c>
      <c r="P39" s="75" t="str">
        <f t="shared" ref="P39:P56" si="3">IF(H39="","",IF(G39="Regular",0,""))</f>
        <v/>
      </c>
    </row>
    <row r="40" spans="1:16" s="76" customFormat="1" ht="13.2" x14ac:dyDescent="0.3">
      <c r="A40" s="83" t="s">
        <v>137</v>
      </c>
      <c r="B40" s="70"/>
      <c r="C40" s="79" t="s">
        <v>137</v>
      </c>
      <c r="D40" s="70"/>
      <c r="E40" s="81"/>
      <c r="F40" s="74" t="str">
        <f>IF($M40="","",VLOOKUP($M40,Table3[#All],3,FALSE))</f>
        <v/>
      </c>
      <c r="G40" s="80" t="str">
        <f>IF(Table1[[#This Row],[TYPE
REQUIRED]]&lt;&gt;"","Regular","")</f>
        <v/>
      </c>
      <c r="H40" s="80" t="str">
        <f>IF(Table1[[#This Row],[TYPE
REQUIRED]]&lt;&gt;"","Operating","")</f>
        <v/>
      </c>
      <c r="I40" s="73"/>
      <c r="J40" s="75" t="str">
        <f>IF(D40="","",IF(J40="","",IF(E40="","",CONCATENATE(D40,#REF!,E40))))</f>
        <v/>
      </c>
      <c r="K40" s="70"/>
      <c r="L40" s="73"/>
      <c r="M40" s="73"/>
      <c r="N40" s="73"/>
      <c r="O40" s="88" t="str">
        <f t="shared" si="2"/>
        <v/>
      </c>
      <c r="P40" s="75" t="str">
        <f t="shared" si="3"/>
        <v/>
      </c>
    </row>
    <row r="41" spans="1:16" s="78" customFormat="1" x14ac:dyDescent="0.3">
      <c r="A41" s="83" t="s">
        <v>137</v>
      </c>
      <c r="B41" s="70"/>
      <c r="C41" s="79" t="s">
        <v>137</v>
      </c>
      <c r="D41" s="70"/>
      <c r="E41" s="81"/>
      <c r="F41" s="74" t="str">
        <f>IF($M41="","",VLOOKUP($M41,Table3[#All],3,FALSE))</f>
        <v/>
      </c>
      <c r="G41" s="80" t="str">
        <f>IF(Table1[[#This Row],[TYPE
REQUIRED]]&lt;&gt;"","Regular","")</f>
        <v/>
      </c>
      <c r="H41" s="80" t="str">
        <f>IF(Table1[[#This Row],[TYPE
REQUIRED]]&lt;&gt;"","Operating","")</f>
        <v/>
      </c>
      <c r="I41" s="73"/>
      <c r="J41" s="75" t="str">
        <f>IF(D41="","",IF(J41="","",IF(E41="","",CONCATENATE(D41,#REF!,E41))))</f>
        <v/>
      </c>
      <c r="K41" s="70"/>
      <c r="L41" s="73"/>
      <c r="M41" s="73"/>
      <c r="N41" s="73"/>
      <c r="O41" s="88" t="str">
        <f t="shared" si="2"/>
        <v/>
      </c>
      <c r="P41" s="75" t="str">
        <f t="shared" si="3"/>
        <v/>
      </c>
    </row>
    <row r="42" spans="1:16" s="78" customFormat="1" x14ac:dyDescent="0.3">
      <c r="A42" s="83" t="s">
        <v>137</v>
      </c>
      <c r="B42" s="70"/>
      <c r="C42" s="79" t="s">
        <v>137</v>
      </c>
      <c r="D42" s="70"/>
      <c r="E42" s="81"/>
      <c r="F42" s="74" t="str">
        <f>IF($M42="","",VLOOKUP($M42,Table3[#All],3,FALSE))</f>
        <v/>
      </c>
      <c r="G42" s="80" t="str">
        <f>IF(Table1[[#This Row],[TYPE
REQUIRED]]&lt;&gt;"","Regular","")</f>
        <v/>
      </c>
      <c r="H42" s="80" t="str">
        <f>IF(Table1[[#This Row],[TYPE
REQUIRED]]&lt;&gt;"","Operating","")</f>
        <v/>
      </c>
      <c r="I42" s="73"/>
      <c r="J42" s="75" t="str">
        <f>IF(D42="","",IF(J42="","",IF(E42="","",CONCATENATE(D42,#REF!,E42))))</f>
        <v/>
      </c>
      <c r="K42" s="70"/>
      <c r="L42" s="73"/>
      <c r="M42" s="73"/>
      <c r="N42" s="73"/>
      <c r="O42" s="88" t="str">
        <f t="shared" si="2"/>
        <v/>
      </c>
      <c r="P42" s="75" t="str">
        <f t="shared" si="3"/>
        <v/>
      </c>
    </row>
    <row r="43" spans="1:16" s="78" customFormat="1" x14ac:dyDescent="0.3">
      <c r="A43" s="83" t="s">
        <v>137</v>
      </c>
      <c r="B43" s="70"/>
      <c r="C43" s="79" t="s">
        <v>137</v>
      </c>
      <c r="D43" s="70"/>
      <c r="E43" s="81"/>
      <c r="F43" s="74" t="str">
        <f>IF($M43="","",VLOOKUP($M43,Table3[#All],3,FALSE))</f>
        <v/>
      </c>
      <c r="G43" s="80" t="str">
        <f>IF(Table1[[#This Row],[TYPE
REQUIRED]]&lt;&gt;"","Regular","")</f>
        <v/>
      </c>
      <c r="H43" s="80" t="str">
        <f>IF(Table1[[#This Row],[TYPE
REQUIRED]]&lt;&gt;"","Operating","")</f>
        <v/>
      </c>
      <c r="I43" s="73"/>
      <c r="J43" s="75" t="str">
        <f>IF(D43="","",IF(J43="","",IF(E43="","",CONCATENATE(D43,#REF!,E43))))</f>
        <v/>
      </c>
      <c r="K43" s="70"/>
      <c r="L43" s="73"/>
      <c r="M43" s="73"/>
      <c r="N43" s="73"/>
      <c r="O43" s="88" t="str">
        <f t="shared" si="2"/>
        <v/>
      </c>
      <c r="P43" s="75" t="str">
        <f t="shared" si="3"/>
        <v/>
      </c>
    </row>
    <row r="44" spans="1:16" s="78" customFormat="1" x14ac:dyDescent="0.3">
      <c r="A44" s="83" t="s">
        <v>137</v>
      </c>
      <c r="B44" s="70"/>
      <c r="C44" s="79" t="s">
        <v>137</v>
      </c>
      <c r="D44" s="70"/>
      <c r="E44" s="81"/>
      <c r="F44" s="74" t="str">
        <f>IF($M44="","",VLOOKUP($M44,Table3[#All],3,FALSE))</f>
        <v/>
      </c>
      <c r="G44" s="80" t="str">
        <f>IF(Table1[[#This Row],[TYPE
REQUIRED]]&lt;&gt;"","Regular","")</f>
        <v/>
      </c>
      <c r="H44" s="80" t="str">
        <f>IF(Table1[[#This Row],[TYPE
REQUIRED]]&lt;&gt;"","Operating","")</f>
        <v/>
      </c>
      <c r="I44" s="73"/>
      <c r="J44" s="75" t="str">
        <f>IF(D44="","",IF(J44="","",IF(E44="","",CONCATENATE(D44,#REF!,E44))))</f>
        <v/>
      </c>
      <c r="K44" s="70"/>
      <c r="L44" s="73"/>
      <c r="M44" s="73"/>
      <c r="N44" s="73"/>
      <c r="O44" s="88" t="str">
        <f t="shared" si="2"/>
        <v/>
      </c>
      <c r="P44" s="75" t="str">
        <f t="shared" si="3"/>
        <v/>
      </c>
    </row>
    <row r="45" spans="1:16" s="78" customFormat="1" x14ac:dyDescent="0.3">
      <c r="A45" s="83" t="s">
        <v>137</v>
      </c>
      <c r="B45" s="70"/>
      <c r="C45" s="79" t="s">
        <v>137</v>
      </c>
      <c r="D45" s="70"/>
      <c r="E45" s="81"/>
      <c r="F45" s="74" t="str">
        <f>IF($M45="","",VLOOKUP($M45,Table3[#All],3,FALSE))</f>
        <v/>
      </c>
      <c r="G45" s="80" t="str">
        <f>IF(Table1[[#This Row],[TYPE
REQUIRED]]&lt;&gt;"","Regular","")</f>
        <v/>
      </c>
      <c r="H45" s="80" t="str">
        <f>IF(Table1[[#This Row],[TYPE
REQUIRED]]&lt;&gt;"","Operating","")</f>
        <v/>
      </c>
      <c r="I45" s="73"/>
      <c r="J45" s="75" t="str">
        <f>IF(D45="","",IF(J45="","",IF(E45="","",CONCATENATE(D45,#REF!,E45))))</f>
        <v/>
      </c>
      <c r="K45" s="70"/>
      <c r="L45" s="73"/>
      <c r="M45" s="73"/>
      <c r="N45" s="73"/>
      <c r="O45" s="88" t="str">
        <f t="shared" si="2"/>
        <v/>
      </c>
      <c r="P45" s="75" t="str">
        <f t="shared" si="3"/>
        <v/>
      </c>
    </row>
    <row r="46" spans="1:16" s="78" customFormat="1" x14ac:dyDescent="0.3">
      <c r="A46" s="83" t="s">
        <v>137</v>
      </c>
      <c r="B46" s="70"/>
      <c r="C46" s="79" t="s">
        <v>137</v>
      </c>
      <c r="D46" s="70"/>
      <c r="E46" s="81"/>
      <c r="F46" s="74" t="str">
        <f>IF($M46="","",VLOOKUP($M46,Table3[#All],3,FALSE))</f>
        <v/>
      </c>
      <c r="G46" s="80" t="str">
        <f>IF(Table1[[#This Row],[TYPE
REQUIRED]]&lt;&gt;"","Regular","")</f>
        <v/>
      </c>
      <c r="H46" s="80" t="str">
        <f>IF(Table1[[#This Row],[TYPE
REQUIRED]]&lt;&gt;"","Operating","")</f>
        <v/>
      </c>
      <c r="I46" s="73"/>
      <c r="J46" s="75" t="str">
        <f>IF(D46="","",IF(J46="","",IF(E46="","",CONCATENATE(D46,#REF!,E46))))</f>
        <v/>
      </c>
      <c r="K46" s="70"/>
      <c r="L46" s="73"/>
      <c r="M46" s="73"/>
      <c r="N46" s="73"/>
      <c r="O46" s="88" t="str">
        <f t="shared" si="2"/>
        <v/>
      </c>
      <c r="P46" s="75" t="str">
        <f t="shared" si="3"/>
        <v/>
      </c>
    </row>
    <row r="47" spans="1:16" s="78" customFormat="1" x14ac:dyDescent="0.3">
      <c r="A47" s="83" t="s">
        <v>137</v>
      </c>
      <c r="B47" s="70"/>
      <c r="C47" s="79" t="s">
        <v>137</v>
      </c>
      <c r="D47" s="70"/>
      <c r="E47" s="81"/>
      <c r="F47" s="74" t="str">
        <f>IF($M47="","",VLOOKUP($M47,Table3[#All],3,FALSE))</f>
        <v/>
      </c>
      <c r="G47" s="80" t="str">
        <f>IF(Table1[[#This Row],[TYPE
REQUIRED]]&lt;&gt;"","Regular","")</f>
        <v/>
      </c>
      <c r="H47" s="80" t="str">
        <f>IF(Table1[[#This Row],[TYPE
REQUIRED]]&lt;&gt;"","Operating","")</f>
        <v/>
      </c>
      <c r="I47" s="73"/>
      <c r="J47" s="75" t="str">
        <f>IF(D47="","",IF(J47="","",IF(E47="","",CONCATENATE(D47,#REF!,E47))))</f>
        <v/>
      </c>
      <c r="K47" s="70"/>
      <c r="L47" s="73"/>
      <c r="M47" s="73"/>
      <c r="N47" s="73"/>
      <c r="O47" s="88" t="str">
        <f t="shared" si="2"/>
        <v/>
      </c>
      <c r="P47" s="75" t="str">
        <f t="shared" si="3"/>
        <v/>
      </c>
    </row>
    <row r="48" spans="1:16" s="78" customFormat="1" x14ac:dyDescent="0.3">
      <c r="A48" s="83" t="s">
        <v>137</v>
      </c>
      <c r="B48" s="70"/>
      <c r="C48" s="79" t="s">
        <v>137</v>
      </c>
      <c r="D48" s="70"/>
      <c r="E48" s="81"/>
      <c r="F48" s="74" t="str">
        <f>IF($M48="","",VLOOKUP($M48,Table3[#All],3,FALSE))</f>
        <v/>
      </c>
      <c r="G48" s="80" t="str">
        <f>IF(Table1[[#This Row],[TYPE
REQUIRED]]&lt;&gt;"","Regular","")</f>
        <v/>
      </c>
      <c r="H48" s="80" t="str">
        <f>IF(Table1[[#This Row],[TYPE
REQUIRED]]&lt;&gt;"","Operating","")</f>
        <v/>
      </c>
      <c r="I48" s="73"/>
      <c r="J48" s="75" t="str">
        <f>IF(D48="","",IF(J48="","",IF(E48="","",CONCATENATE(D48,#REF!,E48))))</f>
        <v/>
      </c>
      <c r="K48" s="70"/>
      <c r="L48" s="73"/>
      <c r="M48" s="73"/>
      <c r="N48" s="73"/>
      <c r="O48" s="88" t="str">
        <f t="shared" si="2"/>
        <v/>
      </c>
      <c r="P48" s="75" t="str">
        <f t="shared" si="3"/>
        <v/>
      </c>
    </row>
    <row r="49" spans="1:16" s="78" customFormat="1" x14ac:dyDescent="0.3">
      <c r="A49" s="83" t="s">
        <v>137</v>
      </c>
      <c r="B49" s="70"/>
      <c r="C49" s="79" t="s">
        <v>137</v>
      </c>
      <c r="D49" s="70"/>
      <c r="E49" s="81"/>
      <c r="F49" s="74" t="str">
        <f>IF($M49="","",VLOOKUP($M49,Table3[#All],3,FALSE))</f>
        <v/>
      </c>
      <c r="G49" s="80" t="str">
        <f>IF(Table1[[#This Row],[TYPE
REQUIRED]]&lt;&gt;"","Regular","")</f>
        <v/>
      </c>
      <c r="H49" s="80" t="str">
        <f>IF(Table1[[#This Row],[TYPE
REQUIRED]]&lt;&gt;"","Operating","")</f>
        <v/>
      </c>
      <c r="I49" s="73"/>
      <c r="J49" s="75" t="str">
        <f>IF(D49="","",IF(J49="","",IF(E49="","",CONCATENATE(D49,#REF!,E49))))</f>
        <v/>
      </c>
      <c r="K49" s="70"/>
      <c r="L49" s="73"/>
      <c r="M49" s="73"/>
      <c r="N49" s="73"/>
      <c r="O49" s="88" t="str">
        <f t="shared" si="2"/>
        <v/>
      </c>
      <c r="P49" s="75" t="str">
        <f t="shared" si="3"/>
        <v/>
      </c>
    </row>
    <row r="50" spans="1:16" s="78" customFormat="1" x14ac:dyDescent="0.3">
      <c r="A50" s="83" t="s">
        <v>137</v>
      </c>
      <c r="B50" s="70"/>
      <c r="C50" s="79" t="s">
        <v>137</v>
      </c>
      <c r="D50" s="70"/>
      <c r="E50" s="81"/>
      <c r="F50" s="74" t="str">
        <f>IF($M50="","",VLOOKUP($M50,Table3[#All],3,FALSE))</f>
        <v/>
      </c>
      <c r="G50" s="80" t="str">
        <f>IF(Table1[[#This Row],[TYPE
REQUIRED]]&lt;&gt;"","Regular","")</f>
        <v/>
      </c>
      <c r="H50" s="80" t="str">
        <f>IF(Table1[[#This Row],[TYPE
REQUIRED]]&lt;&gt;"","Operating","")</f>
        <v/>
      </c>
      <c r="I50" s="73"/>
      <c r="J50" s="75" t="str">
        <f>IF(D50="","",IF(J50="","",IF(E50="","",CONCATENATE(D50,#REF!,E50))))</f>
        <v/>
      </c>
      <c r="K50" s="70"/>
      <c r="L50" s="73"/>
      <c r="M50" s="73"/>
      <c r="N50" s="73"/>
      <c r="O50" s="88" t="str">
        <f t="shared" si="2"/>
        <v/>
      </c>
      <c r="P50" s="75" t="str">
        <f t="shared" si="3"/>
        <v/>
      </c>
    </row>
    <row r="51" spans="1:16" s="78" customFormat="1" x14ac:dyDescent="0.3">
      <c r="A51" s="83" t="s">
        <v>137</v>
      </c>
      <c r="B51" s="70"/>
      <c r="C51" s="79" t="s">
        <v>137</v>
      </c>
      <c r="D51" s="70"/>
      <c r="E51" s="81"/>
      <c r="F51" s="74" t="str">
        <f>IF($M51="","",VLOOKUP($M51,Table3[#All],3,FALSE))</f>
        <v/>
      </c>
      <c r="G51" s="80" t="str">
        <f>IF(Table1[[#This Row],[TYPE
REQUIRED]]&lt;&gt;"","Regular","")</f>
        <v/>
      </c>
      <c r="H51" s="80" t="str">
        <f>IF(Table1[[#This Row],[TYPE
REQUIRED]]&lt;&gt;"","Operating","")</f>
        <v/>
      </c>
      <c r="I51" s="73"/>
      <c r="J51" s="75" t="str">
        <f>IF(D51="","",IF(J51="","",IF(E51="","",CONCATENATE(D51,#REF!,E51))))</f>
        <v/>
      </c>
      <c r="K51" s="70"/>
      <c r="L51" s="73"/>
      <c r="M51" s="73"/>
      <c r="N51" s="73"/>
      <c r="O51" s="88" t="str">
        <f t="shared" si="2"/>
        <v/>
      </c>
      <c r="P51" s="75" t="str">
        <f t="shared" si="3"/>
        <v/>
      </c>
    </row>
    <row r="52" spans="1:16" s="78" customFormat="1" x14ac:dyDescent="0.3">
      <c r="A52" s="83" t="s">
        <v>137</v>
      </c>
      <c r="B52" s="70"/>
      <c r="C52" s="79" t="s">
        <v>137</v>
      </c>
      <c r="D52" s="70"/>
      <c r="E52" s="81"/>
      <c r="F52" s="74" t="str">
        <f>IF($M52="","",VLOOKUP($M52,Table3[#All],3,FALSE))</f>
        <v/>
      </c>
      <c r="G52" s="80" t="str">
        <f>IF(Table1[[#This Row],[TYPE
REQUIRED]]&lt;&gt;"","Regular","")</f>
        <v/>
      </c>
      <c r="H52" s="80" t="str">
        <f>IF(Table1[[#This Row],[TYPE
REQUIRED]]&lt;&gt;"","Operating","")</f>
        <v/>
      </c>
      <c r="I52" s="73"/>
      <c r="J52" s="75" t="str">
        <f>IF(D52="","",IF(J52="","",IF(E52="","",CONCATENATE(D52,#REF!,E52))))</f>
        <v/>
      </c>
      <c r="K52" s="70"/>
      <c r="L52" s="73"/>
      <c r="M52" s="73"/>
      <c r="N52" s="73"/>
      <c r="O52" s="88" t="str">
        <f t="shared" si="2"/>
        <v/>
      </c>
      <c r="P52" s="75" t="str">
        <f t="shared" si="3"/>
        <v/>
      </c>
    </row>
    <row r="53" spans="1:16" s="78" customFormat="1" x14ac:dyDescent="0.3">
      <c r="A53" s="83" t="s">
        <v>137</v>
      </c>
      <c r="B53" s="70"/>
      <c r="C53" s="79" t="s">
        <v>137</v>
      </c>
      <c r="D53" s="70"/>
      <c r="E53" s="81"/>
      <c r="F53" s="74" t="str">
        <f>IF($M53="","",VLOOKUP($M53,Table3[#All],3,FALSE))</f>
        <v/>
      </c>
      <c r="G53" s="80" t="str">
        <f>IF(Table1[[#This Row],[TYPE
REQUIRED]]&lt;&gt;"","Regular","")</f>
        <v/>
      </c>
      <c r="H53" s="80" t="str">
        <f>IF(Table1[[#This Row],[TYPE
REQUIRED]]&lt;&gt;"","Operating","")</f>
        <v/>
      </c>
      <c r="I53" s="73"/>
      <c r="J53" s="75" t="str">
        <f>IF(D53="","",IF(J53="","",IF(E53="","",CONCATENATE(D53,#REF!,E53))))</f>
        <v/>
      </c>
      <c r="K53" s="70"/>
      <c r="L53" s="73"/>
      <c r="M53" s="73"/>
      <c r="N53" s="73"/>
      <c r="O53" s="88" t="str">
        <f t="shared" si="2"/>
        <v/>
      </c>
      <c r="P53" s="75" t="str">
        <f t="shared" si="3"/>
        <v/>
      </c>
    </row>
    <row r="54" spans="1:16" s="78" customFormat="1" x14ac:dyDescent="0.3">
      <c r="A54" s="83" t="s">
        <v>137</v>
      </c>
      <c r="B54" s="70"/>
      <c r="C54" s="79" t="s">
        <v>137</v>
      </c>
      <c r="D54" s="70"/>
      <c r="E54" s="81"/>
      <c r="F54" s="74" t="str">
        <f>IF($M54="","",VLOOKUP($M54,Table3[#All],3,FALSE))</f>
        <v/>
      </c>
      <c r="G54" s="80" t="str">
        <f>IF(Table1[[#This Row],[TYPE
REQUIRED]]&lt;&gt;"","Regular","")</f>
        <v/>
      </c>
      <c r="H54" s="80" t="str">
        <f>IF(Table1[[#This Row],[TYPE
REQUIRED]]&lt;&gt;"","Operating","")</f>
        <v/>
      </c>
      <c r="I54" s="73"/>
      <c r="J54" s="75" t="str">
        <f>IF(D54="","",IF(J54="","",IF(E54="","",CONCATENATE(D54,#REF!,E54))))</f>
        <v/>
      </c>
      <c r="K54" s="70"/>
      <c r="L54" s="73"/>
      <c r="M54" s="73"/>
      <c r="N54" s="73"/>
      <c r="O54" s="88" t="str">
        <f t="shared" si="2"/>
        <v/>
      </c>
      <c r="P54" s="75" t="str">
        <f t="shared" si="3"/>
        <v/>
      </c>
    </row>
    <row r="55" spans="1:16" s="78" customFormat="1" x14ac:dyDescent="0.3">
      <c r="A55" s="83" t="s">
        <v>137</v>
      </c>
      <c r="B55" s="70"/>
      <c r="C55" s="79" t="s">
        <v>137</v>
      </c>
      <c r="D55" s="70"/>
      <c r="E55" s="81"/>
      <c r="F55" s="74" t="str">
        <f>IF($M55="","",VLOOKUP($M55,Table3[#All],3,FALSE))</f>
        <v/>
      </c>
      <c r="G55" s="80" t="str">
        <f>IF(Table1[[#This Row],[TYPE
REQUIRED]]&lt;&gt;"","Regular","")</f>
        <v/>
      </c>
      <c r="H55" s="80" t="str">
        <f>IF(Table1[[#This Row],[TYPE
REQUIRED]]&lt;&gt;"","Operating","")</f>
        <v/>
      </c>
      <c r="I55" s="73"/>
      <c r="J55" s="75" t="str">
        <f>IF(D55="","",IF(J55="","",IF(E55="","",CONCATENATE(D55,#REF!,E55))))</f>
        <v/>
      </c>
      <c r="K55" s="70"/>
      <c r="L55" s="73"/>
      <c r="M55" s="73"/>
      <c r="N55" s="73"/>
      <c r="O55" s="88" t="str">
        <f t="shared" si="2"/>
        <v/>
      </c>
      <c r="P55" s="75" t="str">
        <f t="shared" si="3"/>
        <v/>
      </c>
    </row>
    <row r="56" spans="1:16" s="78" customFormat="1" x14ac:dyDescent="0.3">
      <c r="A56" s="83" t="s">
        <v>137</v>
      </c>
      <c r="B56" s="70"/>
      <c r="C56" s="79" t="s">
        <v>137</v>
      </c>
      <c r="D56" s="70"/>
      <c r="E56" s="81"/>
      <c r="F56" s="74" t="str">
        <f>IF($M56="","",VLOOKUP($M56,Table3[#All],3,FALSE))</f>
        <v/>
      </c>
      <c r="G56" s="80" t="str">
        <f>IF(Table1[[#This Row],[TYPE
REQUIRED]]&lt;&gt;"","Regular","")</f>
        <v/>
      </c>
      <c r="H56" s="80" t="str">
        <f>IF(Table1[[#This Row],[TYPE
REQUIRED]]&lt;&gt;"","Operating","")</f>
        <v/>
      </c>
      <c r="I56" s="73"/>
      <c r="J56" s="75" t="str">
        <f>IF(D56="","",IF(J56="","",IF(E56="","",CONCATENATE(D56,#REF!,E56))))</f>
        <v/>
      </c>
      <c r="K56" s="70"/>
      <c r="L56" s="73"/>
      <c r="M56" s="73"/>
      <c r="N56" s="73"/>
      <c r="O56" s="88" t="str">
        <f t="shared" si="2"/>
        <v/>
      </c>
      <c r="P56" s="75" t="str">
        <f t="shared" si="3"/>
        <v/>
      </c>
    </row>
  </sheetData>
  <sheetProtection sheet="1" deleteRows="0" selectLockedCells="1" sort="0" autoFilter="0" pivotTables="0"/>
  <mergeCells count="2">
    <mergeCell ref="J3:K3"/>
    <mergeCell ref="J4:K4"/>
  </mergeCells>
  <phoneticPr fontId="13" type="noConversion"/>
  <conditionalFormatting sqref="G7:H56 J7:L56 N7:O56">
    <cfRule type="expression" dxfId="12" priority="235">
      <formula>#REF!="invalid"</formula>
    </cfRule>
  </conditionalFormatting>
  <conditionalFormatting sqref="H3">
    <cfRule type="containsBlanks" dxfId="11" priority="136">
      <formula>LEN(TRIM(H3))=0</formula>
    </cfRule>
  </conditionalFormatting>
  <conditionalFormatting sqref="H7:I56 K7:M56">
    <cfRule type="expression" dxfId="10" priority="236">
      <formula>#REF!="Invalid"</formula>
    </cfRule>
  </conditionalFormatting>
  <dataValidations count="13">
    <dataValidation showInputMessage="1" showErrorMessage="1" error="Please choose valid item from drop-down list" sqref="H7:H56" xr:uid="{53FA3C1C-BA0C-43A6-86D4-E503C34B86E7}"/>
    <dataValidation type="list" showInputMessage="1" showErrorMessage="1" error="use valid choice from drop down" sqref="I7:I56" xr:uid="{23484CF6-6B4C-4AE7-806C-153F7A184FD3}">
      <formula1>Appropriation_Category</formula1>
    </dataValidation>
    <dataValidation type="list" showInputMessage="1" showErrorMessage="1" error="use valid choice from drop-down list_x000a_" sqref="A7:A56" xr:uid="{00000000-0002-0000-0200-000003000000}">
      <formula1>"New,Existing"</formula1>
    </dataValidation>
    <dataValidation type="custom" allowBlank="1" showInputMessage="1" showErrorMessage="1" errorTitle="ERROR" error="Appropriation group must start with department alpha character and be four characters in length." sqref="B7:C56" xr:uid="{3E99DB1C-C80F-44D5-AED9-4FD9A28CE028}">
      <formula1>AND(LEN(B7)=4,EXACT(LEFT(B7,1),VLOOKUP(agency,DEPT,4,FALSE)))</formula1>
    </dataValidation>
    <dataValidation type="date" operator="greaterThan" showInputMessage="1" showErrorMessage="1" error="Insert the date request is being sent to DOF" sqref="J4:J5" xr:uid="{06C7BEBC-5928-4902-A955-F2CF6966BD78}">
      <formula1>44562</formula1>
    </dataValidation>
    <dataValidation type="custom" allowBlank="1" showInputMessage="1" showErrorMessage="1" errorTitle="ERROR" error="Appropriation type must start with department alpha character and be four characters in length." sqref="D7:D56" xr:uid="{602A4028-A413-44AE-B1D9-503CF4AD3B46}">
      <formula1>AND(LEN(D7)=4,EXACT(LEFT(D7,1),VLOOKUP(agency,DEPT,4,FALSE)))</formula1>
    </dataValidation>
    <dataValidation type="custom" allowBlank="1" showInputMessage="1" showErrorMessage="1" errorTitle="ERROR" error="Appropriation Unit Name must end with Fund Code Acronym and is limited to 60 characters in length." sqref="K8:K56" xr:uid="{A6755760-B25A-4FE9-B61B-7074FA551866}">
      <formula1>AND(LEN(K8)&lt;=60,ISNUMBER(FIND(F8,K8)))</formula1>
    </dataValidation>
    <dataValidation type="textLength" operator="lessThanOrEqual" allowBlank="1" showInputMessage="1" showErrorMessage="1" errorTitle="ERROR" error="Appropriation Short Name is limited to 15 characters in length." sqref="L7:L56" xr:uid="{6EE2EAE4-47D2-4BFD-A31F-BD348D79E81D}">
      <formula1>15</formula1>
    </dataValidation>
    <dataValidation type="textLength" operator="lessThanOrEqual" allowBlank="1" showInputMessage="1" showErrorMessage="1" errorTitle="MAXIMUM LENGTH" error="MAXIMUM FIELD LENGTH EXCEEDED." sqref="J7:J56 M7:N56" xr:uid="{00000000-0002-0000-0200-000008000000}">
      <formula1>100</formula1>
    </dataValidation>
    <dataValidation type="date" operator="greaterThan" allowBlank="1" showInputMessage="1" showErrorMessage="1" sqref="L57:L1048576" xr:uid="{A3C3689D-5BB3-4420-ABF6-362566819DC5}">
      <formula1>K57</formula1>
    </dataValidation>
    <dataValidation showInputMessage="1" showErrorMessage="1" error="Please choose a valid option from drop down list" sqref="G7:G56" xr:uid="{8B04102E-6208-461E-AF14-5A95F904E25D}"/>
    <dataValidation operator="lessThanOrEqual" allowBlank="1" showInputMessage="1" showErrorMessage="1" errorTitle="MAXIMUM LENGTH" error="MAXIMUM FIELD LENGTH EXCEEDED." sqref="O7:O57" xr:uid="{1D8396CA-35DC-43D3-9C5B-B2DB4379A9C4}"/>
    <dataValidation type="custom" allowBlank="1" showInputMessage="1" showErrorMessage="1" errorTitle="ERROR" error="Appropriation Unit Name must end with Allocation or CRD and is limited to 60 characters in length." sqref="K7" xr:uid="{6ED563B9-D699-40CB-9CB4-F9A0BCF0ADD2}">
      <formula1>AND(LEN(K7)&lt;=60,ISNUMBER(FIND(O7,K7)))</formula1>
    </dataValidation>
  </dataValidations>
  <pageMargins left="0.5" right="0.5" top="0.75" bottom="0.5" header="0.3" footer="0.3"/>
  <pageSetup paperSize="5" scale="80" fitToHeight="0" orientation="landscape" r:id="rId1"/>
  <headerFooter>
    <oddFooter>&amp;L&amp;10Page &amp;P of &amp;N&amp;R&amp;10Revised 10/12/2023</oddFooter>
  </headerFooter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B494946A-9DEC-43A7-9018-88ED93D7A8F5}">
          <x14:formula1>
            <xm:f>Reference!$C$3:$C$21</xm:f>
          </x14:formula1>
          <xm:sqref>H3</xm:sqref>
        </x14:dataValidation>
        <x14:dataValidation type="list" allowBlank="1" showInputMessage="1" showErrorMessage="1" xr:uid="{C418032A-39AF-4C7E-B36F-227305F6CD75}">
          <x14:formula1>
            <xm:f>Reference!$H$3:$H$4</xm:f>
          </x14:formula1>
          <xm:sqref>E7:E56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ADCE4-39C0-4105-834E-16427B0FEB0C}">
  <dimension ref="A1"/>
  <sheetViews>
    <sheetView showGridLines="0" workbookViewId="0">
      <selection activeCell="A3" sqref="A3"/>
    </sheetView>
  </sheetViews>
  <sheetFormatPr defaultColWidth="8.88671875" defaultRowHeight="14.4" x14ac:dyDescent="0.3"/>
  <sheetData>
    <row r="1" spans="1:1" ht="15.6" x14ac:dyDescent="0.3">
      <c r="A1" s="69" t="s">
        <v>101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99A33-EF21-4A2A-A270-8A8DF13C638F}">
  <dimension ref="A1:B10"/>
  <sheetViews>
    <sheetView showGridLines="0" workbookViewId="0">
      <selection activeCell="A16" sqref="A16"/>
    </sheetView>
  </sheetViews>
  <sheetFormatPr defaultColWidth="8.88671875" defaultRowHeight="15.6" x14ac:dyDescent="0.3"/>
  <cols>
    <col min="1" max="1" width="47.109375" style="30" customWidth="1"/>
    <col min="2" max="16384" width="8.88671875" style="30"/>
  </cols>
  <sheetData>
    <row r="1" spans="1:2" ht="21" x14ac:dyDescent="0.4">
      <c r="A1" s="47" t="s">
        <v>97</v>
      </c>
    </row>
    <row r="2" spans="1:2" x14ac:dyDescent="0.3">
      <c r="A2" s="48" t="s">
        <v>93</v>
      </c>
    </row>
    <row r="3" spans="1:2" x14ac:dyDescent="0.3">
      <c r="A3" s="48" t="s">
        <v>94</v>
      </c>
    </row>
    <row r="5" spans="1:2" ht="21" x14ac:dyDescent="0.4">
      <c r="A5" s="47" t="s">
        <v>95</v>
      </c>
    </row>
    <row r="6" spans="1:2" x14ac:dyDescent="0.3">
      <c r="A6" s="48" t="s">
        <v>96</v>
      </c>
    </row>
    <row r="8" spans="1:2" ht="21" x14ac:dyDescent="0.4">
      <c r="A8" s="47" t="s">
        <v>107</v>
      </c>
    </row>
    <row r="9" spans="1:2" x14ac:dyDescent="0.3">
      <c r="A9" s="48" t="s">
        <v>106</v>
      </c>
      <c r="B9" s="30" t="s">
        <v>109</v>
      </c>
    </row>
    <row r="10" spans="1:2" x14ac:dyDescent="0.3">
      <c r="A10" s="48" t="s">
        <v>108</v>
      </c>
      <c r="B10" s="30" t="s">
        <v>110</v>
      </c>
    </row>
  </sheetData>
  <hyperlinks>
    <hyperlink ref="A2" r:id="rId1" xr:uid="{238C97FD-95C7-40A2-AFB5-CDF2CCFDCB2B}"/>
    <hyperlink ref="A3" r:id="rId2" xr:uid="{C42A4F10-168C-4631-A416-37A5CDCF443D}"/>
    <hyperlink ref="A6" r:id="rId3" xr:uid="{71C2C614-5E39-4059-AF8F-3E4F3FA74C05}"/>
    <hyperlink ref="A9" r:id="rId4" xr:uid="{B8FAED2A-52D0-402B-B365-FE989693C11C}"/>
    <hyperlink ref="A10" r:id="rId5" xr:uid="{82413B89-18A8-4D4E-8580-A69CC941FDD7}"/>
  </hyperlinks>
  <pageMargins left="0.7" right="0.7" top="0.75" bottom="0.75" header="0.3" footer="0.3"/>
  <pageSetup orientation="portrait" verticalDpi="0" r:id="rId6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1"/>
  <sheetViews>
    <sheetView workbookViewId="0">
      <selection activeCell="N4" sqref="N4"/>
    </sheetView>
  </sheetViews>
  <sheetFormatPr defaultColWidth="8.88671875" defaultRowHeight="15.6" x14ac:dyDescent="0.3"/>
  <cols>
    <col min="1" max="1" width="39.77734375" style="30" customWidth="1"/>
    <col min="2" max="2" width="6.21875" style="30" customWidth="1"/>
    <col min="3" max="3" width="11.44140625" style="30" customWidth="1"/>
    <col min="4" max="4" width="8.21875" style="30" customWidth="1"/>
    <col min="5" max="5" width="57.21875" style="49" customWidth="1"/>
    <col min="6" max="6" width="13.21875" style="30" customWidth="1"/>
    <col min="7" max="7" width="6.77734375" style="30" customWidth="1"/>
    <col min="8" max="8" width="12.109375" style="65" customWidth="1"/>
    <col min="9" max="9" width="15.33203125" style="30" customWidth="1"/>
    <col min="10" max="10" width="10.88671875" style="30" customWidth="1"/>
    <col min="11" max="11" width="49.6640625" style="30" customWidth="1"/>
    <col min="12" max="12" width="12.88671875" style="30" customWidth="1"/>
    <col min="13" max="13" width="8.88671875" style="30" customWidth="1"/>
    <col min="14" max="14" width="7.33203125" style="30" customWidth="1"/>
    <col min="15" max="16384" width="8.88671875" style="30"/>
  </cols>
  <sheetData>
    <row r="1" spans="1:14" x14ac:dyDescent="0.3">
      <c r="A1" s="36" t="s">
        <v>3</v>
      </c>
      <c r="C1" s="50" t="s">
        <v>16</v>
      </c>
      <c r="D1" s="50"/>
      <c r="E1" s="51"/>
      <c r="F1" s="50"/>
    </row>
    <row r="2" spans="1:14" ht="28.8" x14ac:dyDescent="0.3">
      <c r="A2" s="30" t="s">
        <v>75</v>
      </c>
      <c r="C2" s="52" t="s">
        <v>19</v>
      </c>
      <c r="D2" s="52" t="s">
        <v>130</v>
      </c>
      <c r="E2" s="52" t="s">
        <v>17</v>
      </c>
      <c r="F2" s="52" t="s">
        <v>18</v>
      </c>
      <c r="H2" s="62" t="s">
        <v>141</v>
      </c>
      <c r="I2" s="63" t="s">
        <v>102</v>
      </c>
      <c r="J2" s="63" t="s">
        <v>20</v>
      </c>
      <c r="K2" s="63" t="s">
        <v>103</v>
      </c>
      <c r="L2" s="63" t="s">
        <v>104</v>
      </c>
      <c r="M2" s="63" t="s">
        <v>131</v>
      </c>
      <c r="N2" s="64" t="s">
        <v>105</v>
      </c>
    </row>
    <row r="3" spans="1:14" x14ac:dyDescent="0.3">
      <c r="A3" s="30" t="s">
        <v>1</v>
      </c>
      <c r="C3" s="53" t="s">
        <v>24</v>
      </c>
      <c r="D3" s="54" t="s">
        <v>21</v>
      </c>
      <c r="E3" s="55" t="s">
        <v>22</v>
      </c>
      <c r="F3" s="53" t="s">
        <v>23</v>
      </c>
      <c r="H3" s="66" t="s">
        <v>142</v>
      </c>
      <c r="I3" s="31" t="s">
        <v>147</v>
      </c>
      <c r="J3" s="31" t="s">
        <v>144</v>
      </c>
      <c r="K3" s="31" t="s">
        <v>148</v>
      </c>
      <c r="L3" s="32">
        <v>6001</v>
      </c>
      <c r="M3" s="32">
        <v>1004</v>
      </c>
      <c r="N3" s="57" t="s">
        <v>27</v>
      </c>
    </row>
    <row r="4" spans="1:14" x14ac:dyDescent="0.3">
      <c r="A4" s="30" t="s">
        <v>15</v>
      </c>
      <c r="C4" s="53" t="s">
        <v>28</v>
      </c>
      <c r="D4" s="54" t="s">
        <v>25</v>
      </c>
      <c r="E4" s="55" t="s">
        <v>26</v>
      </c>
      <c r="F4" s="53" t="s">
        <v>27</v>
      </c>
      <c r="H4" s="66" t="s">
        <v>143</v>
      </c>
      <c r="I4" s="31" t="s">
        <v>146</v>
      </c>
      <c r="J4" s="31" t="s">
        <v>145</v>
      </c>
      <c r="K4" s="31" t="s">
        <v>146</v>
      </c>
      <c r="L4" s="32">
        <v>5002</v>
      </c>
      <c r="M4" s="32">
        <v>1004</v>
      </c>
      <c r="N4" s="57" t="s">
        <v>70</v>
      </c>
    </row>
    <row r="5" spans="1:14" x14ac:dyDescent="0.3">
      <c r="A5" s="30" t="s">
        <v>2</v>
      </c>
      <c r="C5" s="53" t="s">
        <v>32</v>
      </c>
      <c r="D5" s="54" t="s">
        <v>29</v>
      </c>
      <c r="E5" s="55" t="s">
        <v>30</v>
      </c>
      <c r="F5" s="53" t="s">
        <v>31</v>
      </c>
      <c r="H5" s="66"/>
      <c r="I5" s="33"/>
      <c r="J5" s="33"/>
      <c r="K5" s="33"/>
      <c r="L5" s="32"/>
      <c r="M5" s="32"/>
      <c r="N5" s="57"/>
    </row>
    <row r="6" spans="1:14" x14ac:dyDescent="0.3">
      <c r="A6" s="30" t="s">
        <v>76</v>
      </c>
      <c r="C6" s="53" t="s">
        <v>36</v>
      </c>
      <c r="D6" s="54" t="s">
        <v>33</v>
      </c>
      <c r="E6" s="55" t="s">
        <v>34</v>
      </c>
      <c r="F6" s="53" t="s">
        <v>35</v>
      </c>
      <c r="H6" s="66"/>
      <c r="I6" s="31"/>
      <c r="J6" s="33"/>
      <c r="K6" s="31"/>
      <c r="L6" s="32"/>
      <c r="M6" s="32"/>
      <c r="N6" s="57"/>
    </row>
    <row r="7" spans="1:14" x14ac:dyDescent="0.3">
      <c r="C7" s="53" t="s">
        <v>124</v>
      </c>
      <c r="D7" s="54" t="s">
        <v>37</v>
      </c>
      <c r="E7" s="55" t="s">
        <v>38</v>
      </c>
      <c r="F7" s="53" t="s">
        <v>39</v>
      </c>
      <c r="H7" s="66"/>
      <c r="I7" s="31"/>
      <c r="J7" s="33"/>
      <c r="K7" s="31"/>
      <c r="L7" s="32"/>
      <c r="M7" s="32"/>
      <c r="N7" s="57"/>
    </row>
    <row r="8" spans="1:14" x14ac:dyDescent="0.3">
      <c r="A8" s="36" t="s">
        <v>4</v>
      </c>
      <c r="C8" s="53" t="s">
        <v>125</v>
      </c>
      <c r="D8" s="54" t="s">
        <v>40</v>
      </c>
      <c r="E8" s="55" t="s">
        <v>41</v>
      </c>
      <c r="F8" s="53" t="s">
        <v>42</v>
      </c>
      <c r="H8" s="66"/>
      <c r="I8" s="33"/>
      <c r="J8" s="33"/>
      <c r="K8" s="33"/>
      <c r="L8" s="32"/>
      <c r="M8" s="32"/>
      <c r="N8" s="57"/>
    </row>
    <row r="9" spans="1:14" x14ac:dyDescent="0.3">
      <c r="A9" s="30" t="s">
        <v>0</v>
      </c>
      <c r="C9" s="53" t="s">
        <v>126</v>
      </c>
      <c r="D9" s="54" t="s">
        <v>43</v>
      </c>
      <c r="E9" s="55" t="s">
        <v>44</v>
      </c>
      <c r="F9" s="53" t="s">
        <v>45</v>
      </c>
      <c r="H9" s="66"/>
      <c r="I9" s="31"/>
      <c r="J9" s="33"/>
      <c r="K9" s="31"/>
      <c r="L9" s="32"/>
      <c r="M9" s="32"/>
      <c r="N9" s="57"/>
    </row>
    <row r="10" spans="1:14" x14ac:dyDescent="0.3">
      <c r="A10" s="30" t="s">
        <v>5</v>
      </c>
      <c r="C10" s="53" t="s">
        <v>127</v>
      </c>
      <c r="D10" s="54" t="s">
        <v>46</v>
      </c>
      <c r="E10" s="55" t="s">
        <v>47</v>
      </c>
      <c r="F10" s="53" t="s">
        <v>48</v>
      </c>
      <c r="H10" s="66"/>
      <c r="I10" s="31"/>
      <c r="J10" s="33"/>
      <c r="K10" s="31"/>
      <c r="L10" s="32"/>
      <c r="M10" s="32"/>
      <c r="N10" s="57"/>
    </row>
    <row r="11" spans="1:14" x14ac:dyDescent="0.3">
      <c r="C11" s="53" t="s">
        <v>51</v>
      </c>
      <c r="D11" s="56" t="s">
        <v>98</v>
      </c>
      <c r="E11" s="55" t="s">
        <v>49</v>
      </c>
      <c r="F11" s="53" t="s">
        <v>50</v>
      </c>
      <c r="H11" s="66"/>
      <c r="I11" s="31"/>
      <c r="J11" s="33"/>
      <c r="K11" s="31"/>
      <c r="L11" s="32"/>
      <c r="M11" s="32"/>
      <c r="N11" s="57"/>
    </row>
    <row r="12" spans="1:14" x14ac:dyDescent="0.3">
      <c r="A12" s="36" t="s">
        <v>6</v>
      </c>
      <c r="C12" s="53" t="s">
        <v>54</v>
      </c>
      <c r="D12" s="56">
        <v>11</v>
      </c>
      <c r="E12" s="55" t="s">
        <v>52</v>
      </c>
      <c r="F12" s="53" t="s">
        <v>53</v>
      </c>
      <c r="H12" s="66"/>
      <c r="I12" s="31"/>
      <c r="J12" s="33"/>
      <c r="K12" s="31"/>
      <c r="L12" s="32"/>
      <c r="M12" s="32"/>
      <c r="N12" s="57"/>
    </row>
    <row r="13" spans="1:14" x14ac:dyDescent="0.3">
      <c r="A13" s="30" t="s">
        <v>7</v>
      </c>
      <c r="C13" s="53" t="s">
        <v>57</v>
      </c>
      <c r="D13" s="56">
        <v>12</v>
      </c>
      <c r="E13" s="55" t="s">
        <v>55</v>
      </c>
      <c r="F13" s="53" t="s">
        <v>56</v>
      </c>
      <c r="H13" s="66"/>
      <c r="I13" s="31"/>
      <c r="J13" s="33"/>
      <c r="K13" s="33"/>
      <c r="L13" s="32"/>
      <c r="M13" s="32"/>
      <c r="N13" s="57"/>
    </row>
    <row r="14" spans="1:14" x14ac:dyDescent="0.3">
      <c r="A14" s="30" t="s">
        <v>8</v>
      </c>
      <c r="C14" s="53" t="s">
        <v>80</v>
      </c>
      <c r="D14" s="56">
        <v>16</v>
      </c>
      <c r="E14" s="55" t="s">
        <v>78</v>
      </c>
      <c r="F14" s="53" t="s">
        <v>81</v>
      </c>
      <c r="H14" s="66"/>
      <c r="I14" s="31"/>
      <c r="J14" s="33"/>
      <c r="K14" s="31"/>
      <c r="L14" s="32"/>
      <c r="M14" s="32"/>
      <c r="N14" s="57"/>
    </row>
    <row r="15" spans="1:14" x14ac:dyDescent="0.3">
      <c r="A15" s="30" t="s">
        <v>9</v>
      </c>
      <c r="C15" s="53" t="s">
        <v>60</v>
      </c>
      <c r="D15" s="56">
        <v>18</v>
      </c>
      <c r="E15" s="55" t="s">
        <v>58</v>
      </c>
      <c r="F15" s="53" t="s">
        <v>59</v>
      </c>
      <c r="H15" s="66"/>
      <c r="I15" s="31"/>
      <c r="J15" s="33"/>
      <c r="K15" s="31"/>
      <c r="L15" s="32"/>
      <c r="M15" s="32"/>
      <c r="N15" s="57"/>
    </row>
    <row r="16" spans="1:14" x14ac:dyDescent="0.3">
      <c r="A16" s="30" t="s">
        <v>10</v>
      </c>
      <c r="C16" s="53" t="s">
        <v>63</v>
      </c>
      <c r="D16" s="56">
        <v>20</v>
      </c>
      <c r="E16" s="55" t="s">
        <v>61</v>
      </c>
      <c r="F16" s="53" t="s">
        <v>62</v>
      </c>
      <c r="H16" s="66"/>
      <c r="I16" s="31"/>
      <c r="J16" s="33"/>
      <c r="K16" s="31"/>
      <c r="L16" s="32"/>
      <c r="M16" s="32"/>
      <c r="N16" s="57"/>
    </row>
    <row r="17" spans="1:14" x14ac:dyDescent="0.3">
      <c r="A17" s="30" t="s">
        <v>111</v>
      </c>
      <c r="C17" s="53" t="s">
        <v>128</v>
      </c>
      <c r="D17" s="56">
        <v>25</v>
      </c>
      <c r="E17" s="55" t="s">
        <v>64</v>
      </c>
      <c r="F17" s="53" t="s">
        <v>65</v>
      </c>
      <c r="H17" s="66"/>
      <c r="I17" s="31"/>
      <c r="J17" s="33"/>
      <c r="K17" s="31"/>
      <c r="L17" s="32"/>
      <c r="M17" s="32"/>
      <c r="N17" s="57"/>
    </row>
    <row r="18" spans="1:14" x14ac:dyDescent="0.3">
      <c r="A18" s="30" t="s">
        <v>11</v>
      </c>
      <c r="C18" s="53" t="s">
        <v>129</v>
      </c>
      <c r="D18" s="56">
        <v>26</v>
      </c>
      <c r="E18" s="55" t="s">
        <v>79</v>
      </c>
      <c r="F18" s="53" t="s">
        <v>82</v>
      </c>
      <c r="H18" s="66"/>
      <c r="I18" s="31"/>
      <c r="J18" s="33"/>
      <c r="K18" s="31"/>
      <c r="L18" s="32"/>
      <c r="M18" s="32"/>
      <c r="N18" s="57"/>
    </row>
    <row r="19" spans="1:14" x14ac:dyDescent="0.3">
      <c r="A19" s="30" t="s">
        <v>77</v>
      </c>
      <c r="C19" s="53" t="s">
        <v>68</v>
      </c>
      <c r="D19" s="56">
        <v>30</v>
      </c>
      <c r="E19" s="55" t="s">
        <v>66</v>
      </c>
      <c r="F19" s="53" t="s">
        <v>67</v>
      </c>
      <c r="H19" s="66"/>
      <c r="I19" s="31"/>
      <c r="J19" s="33"/>
      <c r="K19" s="31"/>
      <c r="L19" s="32"/>
      <c r="M19" s="32"/>
      <c r="N19" s="57"/>
    </row>
    <row r="20" spans="1:14" x14ac:dyDescent="0.3">
      <c r="A20" s="30" t="s">
        <v>12</v>
      </c>
      <c r="C20" s="53" t="s">
        <v>71</v>
      </c>
      <c r="D20" s="56">
        <v>41</v>
      </c>
      <c r="E20" s="55" t="s">
        <v>69</v>
      </c>
      <c r="F20" s="53" t="s">
        <v>70</v>
      </c>
      <c r="H20" s="66"/>
      <c r="I20" s="31"/>
      <c r="J20" s="33"/>
      <c r="K20" s="31"/>
      <c r="L20" s="32"/>
      <c r="M20" s="32"/>
      <c r="N20" s="57"/>
    </row>
    <row r="21" spans="1:14" x14ac:dyDescent="0.3">
      <c r="A21" s="30" t="s">
        <v>13</v>
      </c>
      <c r="C21" s="53" t="s">
        <v>74</v>
      </c>
      <c r="D21" s="56">
        <v>45</v>
      </c>
      <c r="E21" s="55" t="s">
        <v>72</v>
      </c>
      <c r="F21" s="53" t="s">
        <v>73</v>
      </c>
      <c r="H21" s="66"/>
      <c r="I21" s="31"/>
      <c r="J21" s="33"/>
      <c r="K21" s="31"/>
      <c r="L21" s="32"/>
      <c r="M21" s="32"/>
      <c r="N21" s="57"/>
    </row>
    <row r="22" spans="1:14" x14ac:dyDescent="0.3">
      <c r="A22" s="30" t="s">
        <v>14</v>
      </c>
      <c r="H22" s="66"/>
      <c r="I22" s="31"/>
      <c r="J22" s="33"/>
      <c r="K22" s="31"/>
      <c r="L22" s="32"/>
      <c r="M22" s="32"/>
      <c r="N22" s="57"/>
    </row>
    <row r="23" spans="1:14" x14ac:dyDescent="0.3">
      <c r="H23" s="66"/>
      <c r="I23" s="31"/>
      <c r="J23" s="33"/>
      <c r="K23" s="31"/>
      <c r="L23" s="32"/>
      <c r="M23" s="32"/>
      <c r="N23" s="57"/>
    </row>
    <row r="24" spans="1:14" x14ac:dyDescent="0.3">
      <c r="H24" s="66"/>
      <c r="I24" s="31"/>
      <c r="J24" s="33"/>
      <c r="K24" s="31"/>
      <c r="L24" s="32"/>
      <c r="M24" s="32"/>
      <c r="N24" s="57"/>
    </row>
    <row r="25" spans="1:14" x14ac:dyDescent="0.3">
      <c r="H25" s="66"/>
      <c r="I25" s="31"/>
      <c r="J25" s="33"/>
      <c r="K25" s="31"/>
      <c r="L25" s="32"/>
      <c r="M25" s="32"/>
      <c r="N25" s="57"/>
    </row>
    <row r="26" spans="1:14" x14ac:dyDescent="0.3">
      <c r="H26" s="66"/>
      <c r="I26" s="31"/>
      <c r="J26" s="33"/>
      <c r="K26" s="31"/>
      <c r="L26" s="32"/>
      <c r="M26" s="32"/>
      <c r="N26" s="57"/>
    </row>
    <row r="27" spans="1:14" x14ac:dyDescent="0.3">
      <c r="H27" s="66"/>
      <c r="I27" s="31"/>
      <c r="J27" s="33"/>
      <c r="K27" s="31"/>
      <c r="L27" s="32"/>
      <c r="M27" s="32"/>
      <c r="N27" s="57"/>
    </row>
    <row r="28" spans="1:14" x14ac:dyDescent="0.3">
      <c r="H28" s="66"/>
      <c r="I28" s="31"/>
      <c r="J28" s="33"/>
      <c r="K28" s="31"/>
      <c r="L28" s="32"/>
      <c r="M28" s="32"/>
      <c r="N28" s="57"/>
    </row>
    <row r="29" spans="1:14" x14ac:dyDescent="0.3">
      <c r="H29" s="66"/>
      <c r="I29" s="31"/>
      <c r="J29" s="33"/>
      <c r="K29" s="31"/>
      <c r="L29" s="32"/>
      <c r="M29" s="32"/>
      <c r="N29" s="57"/>
    </row>
    <row r="30" spans="1:14" x14ac:dyDescent="0.3">
      <c r="H30" s="66"/>
      <c r="I30" s="31"/>
      <c r="J30" s="33"/>
      <c r="K30" s="31"/>
      <c r="L30" s="32"/>
      <c r="M30" s="32"/>
      <c r="N30" s="57"/>
    </row>
    <row r="31" spans="1:14" x14ac:dyDescent="0.3">
      <c r="H31" s="66"/>
      <c r="I31" s="31"/>
      <c r="J31" s="33"/>
      <c r="K31" s="33"/>
      <c r="L31" s="32"/>
      <c r="M31" s="32"/>
      <c r="N31" s="57"/>
    </row>
    <row r="32" spans="1:14" x14ac:dyDescent="0.3">
      <c r="H32" s="66"/>
      <c r="I32" s="33"/>
      <c r="J32" s="33"/>
      <c r="K32" s="33"/>
      <c r="L32" s="32"/>
      <c r="M32" s="32"/>
      <c r="N32" s="57"/>
    </row>
    <row r="33" spans="8:14" x14ac:dyDescent="0.3">
      <c r="H33" s="66"/>
      <c r="I33" s="31"/>
      <c r="J33" s="33"/>
      <c r="K33" s="31"/>
      <c r="L33" s="32"/>
      <c r="M33" s="32"/>
      <c r="N33" s="57"/>
    </row>
    <row r="34" spans="8:14" x14ac:dyDescent="0.3">
      <c r="H34" s="66"/>
      <c r="I34" s="31"/>
      <c r="J34" s="33"/>
      <c r="K34" s="31"/>
      <c r="L34" s="32"/>
      <c r="M34" s="32"/>
      <c r="N34" s="57"/>
    </row>
    <row r="35" spans="8:14" x14ac:dyDescent="0.3">
      <c r="H35" s="66"/>
      <c r="I35" s="31"/>
      <c r="J35" s="33"/>
      <c r="K35" s="31"/>
      <c r="L35" s="32"/>
      <c r="M35" s="32"/>
      <c r="N35" s="57"/>
    </row>
    <row r="36" spans="8:14" x14ac:dyDescent="0.3">
      <c r="H36" s="66"/>
      <c r="I36" s="31"/>
      <c r="J36" s="33"/>
      <c r="K36" s="31"/>
      <c r="L36" s="32"/>
      <c r="M36" s="32"/>
      <c r="N36" s="57"/>
    </row>
    <row r="37" spans="8:14" x14ac:dyDescent="0.3">
      <c r="H37" s="66"/>
      <c r="I37" s="31"/>
      <c r="J37" s="33"/>
      <c r="K37" s="31"/>
      <c r="L37" s="32"/>
      <c r="M37" s="32"/>
      <c r="N37" s="57"/>
    </row>
    <row r="38" spans="8:14" x14ac:dyDescent="0.3">
      <c r="H38" s="66"/>
      <c r="I38" s="31"/>
      <c r="J38" s="33"/>
      <c r="K38" s="31"/>
      <c r="L38" s="32"/>
      <c r="M38" s="32"/>
      <c r="N38" s="57"/>
    </row>
    <row r="39" spans="8:14" x14ac:dyDescent="0.3">
      <c r="H39" s="66"/>
      <c r="I39" s="31"/>
      <c r="J39" s="33"/>
      <c r="K39" s="31"/>
      <c r="L39" s="32"/>
      <c r="M39" s="32"/>
      <c r="N39" s="57"/>
    </row>
    <row r="40" spans="8:14" x14ac:dyDescent="0.3">
      <c r="H40" s="66"/>
      <c r="I40" s="31"/>
      <c r="J40" s="33"/>
      <c r="K40" s="31"/>
      <c r="L40" s="32"/>
      <c r="M40" s="32"/>
      <c r="N40" s="57"/>
    </row>
    <row r="41" spans="8:14" x14ac:dyDescent="0.3">
      <c r="H41" s="66"/>
      <c r="I41" s="31"/>
      <c r="J41" s="33"/>
      <c r="K41" s="33"/>
      <c r="L41" s="32"/>
      <c r="M41" s="32"/>
      <c r="N41" s="57"/>
    </row>
    <row r="42" spans="8:14" x14ac:dyDescent="0.3">
      <c r="H42" s="66"/>
      <c r="I42" s="31"/>
      <c r="J42" s="33"/>
      <c r="K42" s="31"/>
      <c r="L42" s="32"/>
      <c r="M42" s="32"/>
      <c r="N42" s="57"/>
    </row>
    <row r="43" spans="8:14" x14ac:dyDescent="0.3">
      <c r="H43" s="66"/>
      <c r="I43" s="31"/>
      <c r="J43" s="33"/>
      <c r="K43" s="31"/>
      <c r="L43" s="32"/>
      <c r="M43" s="32"/>
      <c r="N43" s="57"/>
    </row>
    <row r="44" spans="8:14" x14ac:dyDescent="0.3">
      <c r="H44" s="66"/>
      <c r="I44" s="31"/>
      <c r="J44" s="33"/>
      <c r="K44" s="33"/>
      <c r="L44" s="32"/>
      <c r="M44" s="32"/>
      <c r="N44" s="57"/>
    </row>
    <row r="45" spans="8:14" x14ac:dyDescent="0.3">
      <c r="H45" s="66"/>
      <c r="I45" s="31"/>
      <c r="J45" s="33"/>
      <c r="K45" s="33"/>
      <c r="L45" s="32"/>
      <c r="M45" s="32"/>
      <c r="N45" s="57"/>
    </row>
    <row r="46" spans="8:14" x14ac:dyDescent="0.3">
      <c r="H46" s="66"/>
      <c r="I46" s="31"/>
      <c r="J46" s="33"/>
      <c r="K46" s="31"/>
      <c r="L46" s="32"/>
      <c r="M46" s="32"/>
      <c r="N46" s="57"/>
    </row>
    <row r="47" spans="8:14" x14ac:dyDescent="0.3">
      <c r="H47" s="66"/>
      <c r="I47" s="31"/>
      <c r="J47" s="33"/>
      <c r="K47" s="31"/>
      <c r="L47" s="32"/>
      <c r="M47" s="32"/>
      <c r="N47" s="57"/>
    </row>
    <row r="48" spans="8:14" x14ac:dyDescent="0.3">
      <c r="H48" s="66"/>
      <c r="I48" s="31"/>
      <c r="J48" s="33"/>
      <c r="K48" s="31"/>
      <c r="L48" s="32"/>
      <c r="M48" s="32"/>
      <c r="N48" s="57"/>
    </row>
    <row r="49" spans="8:14" x14ac:dyDescent="0.3">
      <c r="H49" s="66"/>
      <c r="I49" s="31"/>
      <c r="J49" s="33"/>
      <c r="K49" s="31"/>
      <c r="L49" s="32"/>
      <c r="M49" s="32"/>
      <c r="N49" s="57"/>
    </row>
    <row r="50" spans="8:14" x14ac:dyDescent="0.3">
      <c r="H50" s="66"/>
      <c r="I50" s="31"/>
      <c r="J50" s="33"/>
      <c r="K50" s="31"/>
      <c r="L50" s="32"/>
      <c r="M50" s="32"/>
      <c r="N50" s="57"/>
    </row>
    <row r="51" spans="8:14" x14ac:dyDescent="0.3">
      <c r="H51" s="66"/>
      <c r="I51" s="31"/>
      <c r="J51" s="33"/>
      <c r="K51" s="31"/>
      <c r="L51" s="32"/>
      <c r="M51" s="32"/>
      <c r="N51" s="57"/>
    </row>
    <row r="52" spans="8:14" x14ac:dyDescent="0.3">
      <c r="H52" s="66"/>
      <c r="I52" s="31"/>
      <c r="J52" s="33"/>
      <c r="K52" s="31"/>
      <c r="L52" s="32"/>
      <c r="M52" s="32"/>
      <c r="N52" s="57"/>
    </row>
    <row r="53" spans="8:14" x14ac:dyDescent="0.3">
      <c r="H53" s="66"/>
      <c r="I53" s="31"/>
      <c r="J53" s="33"/>
      <c r="K53" s="31"/>
      <c r="L53" s="32"/>
      <c r="M53" s="32"/>
      <c r="N53" s="57"/>
    </row>
    <row r="54" spans="8:14" x14ac:dyDescent="0.3">
      <c r="H54" s="66"/>
      <c r="I54" s="31"/>
      <c r="J54" s="33"/>
      <c r="K54" s="31"/>
      <c r="L54" s="32"/>
      <c r="M54" s="32"/>
      <c r="N54" s="57"/>
    </row>
    <row r="55" spans="8:14" x14ac:dyDescent="0.3">
      <c r="H55" s="66"/>
      <c r="I55" s="31"/>
      <c r="J55" s="33"/>
      <c r="K55" s="33"/>
      <c r="L55" s="32"/>
      <c r="M55" s="32"/>
      <c r="N55" s="57"/>
    </row>
    <row r="56" spans="8:14" x14ac:dyDescent="0.3">
      <c r="H56" s="66"/>
      <c r="I56" s="31"/>
      <c r="J56" s="33"/>
      <c r="K56" s="31"/>
      <c r="L56" s="32"/>
      <c r="M56" s="32"/>
      <c r="N56" s="57"/>
    </row>
    <row r="57" spans="8:14" x14ac:dyDescent="0.3">
      <c r="H57" s="66"/>
      <c r="I57" s="31"/>
      <c r="J57" s="33"/>
      <c r="K57" s="31"/>
      <c r="L57" s="32"/>
      <c r="M57" s="32"/>
      <c r="N57" s="57"/>
    </row>
    <row r="58" spans="8:14" x14ac:dyDescent="0.3">
      <c r="H58" s="66"/>
      <c r="I58" s="31"/>
      <c r="J58" s="33"/>
      <c r="K58" s="31"/>
      <c r="L58" s="32"/>
      <c r="M58" s="32"/>
      <c r="N58" s="57"/>
    </row>
    <row r="59" spans="8:14" x14ac:dyDescent="0.3">
      <c r="H59" s="66"/>
      <c r="I59" s="31"/>
      <c r="J59" s="33"/>
      <c r="K59" s="31"/>
      <c r="L59" s="32"/>
      <c r="M59" s="32"/>
      <c r="N59" s="57"/>
    </row>
    <row r="60" spans="8:14" x14ac:dyDescent="0.3">
      <c r="H60" s="66"/>
      <c r="I60" s="31"/>
      <c r="J60" s="33"/>
      <c r="K60" s="31"/>
      <c r="L60" s="32"/>
      <c r="M60" s="32"/>
      <c r="N60" s="57"/>
    </row>
    <row r="61" spans="8:14" x14ac:dyDescent="0.3">
      <c r="H61" s="66"/>
      <c r="I61" s="31"/>
      <c r="J61" s="33"/>
      <c r="K61" s="31"/>
      <c r="L61" s="32"/>
      <c r="M61" s="32"/>
      <c r="N61" s="57"/>
    </row>
    <row r="62" spans="8:14" x14ac:dyDescent="0.3">
      <c r="H62" s="66"/>
      <c r="I62" s="31"/>
      <c r="J62" s="33"/>
      <c r="K62" s="31"/>
      <c r="L62" s="32"/>
      <c r="M62" s="32"/>
      <c r="N62" s="57"/>
    </row>
    <row r="63" spans="8:14" x14ac:dyDescent="0.3">
      <c r="H63" s="66"/>
      <c r="I63" s="31"/>
      <c r="J63" s="33"/>
      <c r="K63" s="31"/>
      <c r="L63" s="32"/>
      <c r="M63" s="32"/>
      <c r="N63" s="57"/>
    </row>
    <row r="64" spans="8:14" x14ac:dyDescent="0.3">
      <c r="H64" s="66"/>
      <c r="I64" s="31"/>
      <c r="J64" s="33"/>
      <c r="K64" s="31"/>
      <c r="L64" s="32"/>
      <c r="M64" s="32"/>
      <c r="N64" s="57"/>
    </row>
    <row r="65" spans="8:14" x14ac:dyDescent="0.3">
      <c r="H65" s="66"/>
      <c r="I65" s="31"/>
      <c r="J65" s="33"/>
      <c r="K65" s="31"/>
      <c r="L65" s="32"/>
      <c r="M65" s="32"/>
      <c r="N65" s="57"/>
    </row>
    <row r="66" spans="8:14" x14ac:dyDescent="0.3">
      <c r="H66" s="66"/>
      <c r="I66" s="31"/>
      <c r="J66" s="33"/>
      <c r="K66" s="31"/>
      <c r="L66" s="32"/>
      <c r="M66" s="32"/>
      <c r="N66" s="57"/>
    </row>
    <row r="67" spans="8:14" x14ac:dyDescent="0.3">
      <c r="H67" s="66"/>
      <c r="I67" s="31"/>
      <c r="J67" s="33"/>
      <c r="K67" s="31"/>
      <c r="L67" s="32"/>
      <c r="M67" s="32"/>
      <c r="N67" s="57"/>
    </row>
    <row r="68" spans="8:14" x14ac:dyDescent="0.3">
      <c r="H68" s="66"/>
      <c r="I68" s="31"/>
      <c r="J68" s="33"/>
      <c r="K68" s="31"/>
      <c r="L68" s="32"/>
      <c r="M68" s="32"/>
      <c r="N68" s="57"/>
    </row>
    <row r="69" spans="8:14" x14ac:dyDescent="0.3">
      <c r="H69" s="66"/>
      <c r="I69" s="31"/>
      <c r="J69" s="33"/>
      <c r="K69" s="33"/>
      <c r="L69" s="32"/>
      <c r="M69" s="32"/>
      <c r="N69" s="57"/>
    </row>
    <row r="70" spans="8:14" x14ac:dyDescent="0.3">
      <c r="H70" s="66"/>
      <c r="I70" s="31"/>
      <c r="J70" s="33"/>
      <c r="K70" s="31"/>
      <c r="L70" s="32"/>
      <c r="M70" s="32"/>
      <c r="N70" s="57"/>
    </row>
    <row r="71" spans="8:14" x14ac:dyDescent="0.3">
      <c r="H71" s="66"/>
      <c r="I71" s="31"/>
      <c r="J71" s="33"/>
      <c r="K71" s="31"/>
      <c r="L71" s="32"/>
      <c r="M71" s="32"/>
      <c r="N71" s="57"/>
    </row>
    <row r="72" spans="8:14" x14ac:dyDescent="0.3">
      <c r="H72" s="66"/>
      <c r="I72" s="31"/>
      <c r="J72" s="33"/>
      <c r="K72" s="31"/>
      <c r="L72" s="32"/>
      <c r="M72" s="32"/>
      <c r="N72" s="57"/>
    </row>
    <row r="73" spans="8:14" x14ac:dyDescent="0.3">
      <c r="H73" s="66"/>
      <c r="I73" s="31"/>
      <c r="J73" s="33"/>
      <c r="K73" s="31"/>
      <c r="L73" s="32"/>
      <c r="M73" s="32"/>
      <c r="N73" s="57"/>
    </row>
    <row r="74" spans="8:14" x14ac:dyDescent="0.3">
      <c r="H74" s="66"/>
      <c r="I74" s="31"/>
      <c r="J74" s="33"/>
      <c r="K74" s="31"/>
      <c r="L74" s="32"/>
      <c r="M74" s="32"/>
      <c r="N74" s="57"/>
    </row>
    <row r="75" spans="8:14" x14ac:dyDescent="0.3">
      <c r="H75" s="66"/>
      <c r="I75" s="33"/>
      <c r="J75" s="33"/>
      <c r="K75" s="33"/>
      <c r="L75" s="32"/>
      <c r="M75" s="32"/>
      <c r="N75" s="57"/>
    </row>
    <row r="76" spans="8:14" x14ac:dyDescent="0.3">
      <c r="H76" s="66"/>
      <c r="I76" s="31"/>
      <c r="J76" s="33"/>
      <c r="K76" s="31"/>
      <c r="L76" s="32"/>
      <c r="M76" s="32"/>
      <c r="N76" s="57"/>
    </row>
    <row r="77" spans="8:14" x14ac:dyDescent="0.3">
      <c r="H77" s="66"/>
      <c r="I77" s="31"/>
      <c r="J77" s="33"/>
      <c r="K77" s="31"/>
      <c r="L77" s="32"/>
      <c r="M77" s="32"/>
      <c r="N77" s="57"/>
    </row>
    <row r="78" spans="8:14" x14ac:dyDescent="0.3">
      <c r="H78" s="66"/>
      <c r="I78" s="31"/>
      <c r="J78" s="33"/>
      <c r="K78" s="31"/>
      <c r="L78" s="32"/>
      <c r="M78" s="32"/>
      <c r="N78" s="57"/>
    </row>
    <row r="79" spans="8:14" x14ac:dyDescent="0.3">
      <c r="H79" s="66"/>
      <c r="I79" s="31"/>
      <c r="J79" s="33"/>
      <c r="K79" s="31"/>
      <c r="L79" s="32"/>
      <c r="M79" s="32"/>
      <c r="N79" s="57"/>
    </row>
    <row r="80" spans="8:14" x14ac:dyDescent="0.3">
      <c r="H80" s="66"/>
      <c r="I80" s="31"/>
      <c r="J80" s="33"/>
      <c r="K80" s="31"/>
      <c r="L80" s="32"/>
      <c r="M80" s="32"/>
      <c r="N80" s="57"/>
    </row>
    <row r="81" spans="8:14" x14ac:dyDescent="0.3">
      <c r="H81" s="66"/>
      <c r="I81" s="31"/>
      <c r="J81" s="33"/>
      <c r="K81" s="31"/>
      <c r="L81" s="32"/>
      <c r="M81" s="32"/>
      <c r="N81" s="57"/>
    </row>
    <row r="82" spans="8:14" x14ac:dyDescent="0.3">
      <c r="H82" s="66"/>
      <c r="I82" s="31"/>
      <c r="J82" s="33"/>
      <c r="K82" s="31"/>
      <c r="L82" s="32"/>
      <c r="M82" s="32"/>
      <c r="N82" s="57"/>
    </row>
    <row r="83" spans="8:14" x14ac:dyDescent="0.3">
      <c r="H83" s="66"/>
      <c r="I83" s="33"/>
      <c r="J83" s="31"/>
      <c r="K83" s="33"/>
      <c r="L83" s="32"/>
      <c r="M83" s="32"/>
      <c r="N83" s="57"/>
    </row>
    <row r="84" spans="8:14" x14ac:dyDescent="0.3">
      <c r="H84" s="66"/>
      <c r="I84" s="31"/>
      <c r="J84" s="33"/>
      <c r="K84" s="33"/>
      <c r="L84" s="32"/>
      <c r="M84" s="32"/>
      <c r="N84" s="57"/>
    </row>
    <row r="85" spans="8:14" x14ac:dyDescent="0.3">
      <c r="H85" s="66"/>
      <c r="I85" s="31"/>
      <c r="J85" s="33"/>
      <c r="K85" s="31"/>
      <c r="L85" s="32"/>
      <c r="M85" s="32"/>
      <c r="N85" s="57"/>
    </row>
    <row r="86" spans="8:14" x14ac:dyDescent="0.3">
      <c r="H86" s="66"/>
      <c r="I86" s="31"/>
      <c r="J86" s="33"/>
      <c r="K86" s="31"/>
      <c r="L86" s="32"/>
      <c r="M86" s="32"/>
      <c r="N86" s="57"/>
    </row>
    <row r="87" spans="8:14" x14ac:dyDescent="0.3">
      <c r="H87" s="66"/>
      <c r="I87" s="31"/>
      <c r="J87" s="33"/>
      <c r="K87" s="31"/>
      <c r="L87" s="32"/>
      <c r="M87" s="32"/>
      <c r="N87" s="57"/>
    </row>
    <row r="88" spans="8:14" x14ac:dyDescent="0.3">
      <c r="H88" s="66"/>
      <c r="I88" s="31"/>
      <c r="J88" s="33"/>
      <c r="K88" s="31"/>
      <c r="L88" s="32"/>
      <c r="M88" s="32"/>
      <c r="N88" s="57"/>
    </row>
    <row r="89" spans="8:14" x14ac:dyDescent="0.3">
      <c r="H89" s="66"/>
      <c r="I89" s="31"/>
      <c r="J89" s="33"/>
      <c r="K89" s="31"/>
      <c r="L89" s="32"/>
      <c r="M89" s="32"/>
      <c r="N89" s="57"/>
    </row>
    <row r="90" spans="8:14" x14ac:dyDescent="0.3">
      <c r="H90" s="66"/>
      <c r="I90" s="31"/>
      <c r="J90" s="33"/>
      <c r="K90" s="31"/>
      <c r="L90" s="32"/>
      <c r="M90" s="32"/>
      <c r="N90" s="57"/>
    </row>
    <row r="91" spans="8:14" x14ac:dyDescent="0.3">
      <c r="H91" s="66"/>
      <c r="I91" s="31"/>
      <c r="J91" s="33"/>
      <c r="K91" s="31"/>
      <c r="L91" s="32"/>
      <c r="M91" s="32"/>
      <c r="N91" s="57"/>
    </row>
    <row r="92" spans="8:14" x14ac:dyDescent="0.3">
      <c r="H92" s="66"/>
      <c r="I92" s="31"/>
      <c r="J92" s="33"/>
      <c r="K92" s="31"/>
      <c r="L92" s="32"/>
      <c r="M92" s="32"/>
      <c r="N92" s="57"/>
    </row>
    <row r="93" spans="8:14" x14ac:dyDescent="0.3">
      <c r="H93" s="66"/>
      <c r="I93" s="31"/>
      <c r="J93" s="33"/>
      <c r="K93" s="31"/>
      <c r="L93" s="32"/>
      <c r="M93" s="32"/>
      <c r="N93" s="57"/>
    </row>
    <row r="94" spans="8:14" x14ac:dyDescent="0.3">
      <c r="H94" s="66"/>
      <c r="I94" s="31"/>
      <c r="J94" s="33"/>
      <c r="K94" s="31"/>
      <c r="L94" s="32"/>
      <c r="M94" s="32"/>
      <c r="N94" s="57"/>
    </row>
    <row r="95" spans="8:14" x14ac:dyDescent="0.3">
      <c r="H95" s="66"/>
      <c r="I95" s="31"/>
      <c r="J95" s="33"/>
      <c r="K95" s="31"/>
      <c r="L95" s="32"/>
      <c r="M95" s="32"/>
      <c r="N95" s="57"/>
    </row>
    <row r="96" spans="8:14" x14ac:dyDescent="0.3">
      <c r="H96" s="66"/>
      <c r="I96" s="31"/>
      <c r="J96" s="33"/>
      <c r="K96" s="31"/>
      <c r="L96" s="32"/>
      <c r="M96" s="32"/>
      <c r="N96" s="57"/>
    </row>
    <row r="97" spans="8:14" x14ac:dyDescent="0.3">
      <c r="H97" s="66"/>
      <c r="I97" s="31"/>
      <c r="J97" s="33"/>
      <c r="K97" s="31"/>
      <c r="L97" s="32"/>
      <c r="M97" s="32"/>
      <c r="N97" s="57"/>
    </row>
    <row r="98" spans="8:14" x14ac:dyDescent="0.3">
      <c r="H98" s="66"/>
      <c r="I98" s="31"/>
      <c r="J98" s="33"/>
      <c r="K98" s="31"/>
      <c r="L98" s="32"/>
      <c r="M98" s="32"/>
      <c r="N98" s="57"/>
    </row>
    <row r="99" spans="8:14" x14ac:dyDescent="0.3">
      <c r="H99" s="66"/>
      <c r="I99" s="31"/>
      <c r="J99" s="33"/>
      <c r="K99" s="31"/>
      <c r="L99" s="32"/>
      <c r="M99" s="32"/>
      <c r="N99" s="57"/>
    </row>
    <row r="100" spans="8:14" x14ac:dyDescent="0.3">
      <c r="H100" s="66"/>
      <c r="I100" s="31"/>
      <c r="J100" s="33"/>
      <c r="K100" s="31"/>
      <c r="L100" s="32"/>
      <c r="M100" s="32"/>
      <c r="N100" s="57"/>
    </row>
    <row r="101" spans="8:14" x14ac:dyDescent="0.3">
      <c r="H101" s="66"/>
      <c r="I101" s="31"/>
      <c r="J101" s="33"/>
      <c r="K101" s="31"/>
      <c r="L101" s="32"/>
      <c r="M101" s="32"/>
      <c r="N101" s="57"/>
    </row>
    <row r="102" spans="8:14" x14ac:dyDescent="0.3">
      <c r="H102" s="66"/>
      <c r="I102" s="31"/>
      <c r="J102" s="33"/>
      <c r="K102" s="31"/>
      <c r="L102" s="32"/>
      <c r="M102" s="32"/>
      <c r="N102" s="57"/>
    </row>
    <row r="103" spans="8:14" x14ac:dyDescent="0.3">
      <c r="H103" s="66"/>
      <c r="I103" s="31"/>
      <c r="J103" s="33"/>
      <c r="K103" s="31"/>
      <c r="L103" s="32"/>
      <c r="M103" s="32"/>
      <c r="N103" s="57"/>
    </row>
    <row r="104" spans="8:14" x14ac:dyDescent="0.3">
      <c r="H104" s="66"/>
      <c r="I104" s="31"/>
      <c r="J104" s="33"/>
      <c r="K104" s="31"/>
      <c r="L104" s="32"/>
      <c r="M104" s="32"/>
      <c r="N104" s="57"/>
    </row>
    <row r="105" spans="8:14" x14ac:dyDescent="0.3">
      <c r="H105" s="66"/>
      <c r="I105" s="31"/>
      <c r="J105" s="33"/>
      <c r="K105" s="31"/>
      <c r="L105" s="32"/>
      <c r="M105" s="32"/>
      <c r="N105" s="57"/>
    </row>
    <row r="106" spans="8:14" x14ac:dyDescent="0.3">
      <c r="H106" s="66"/>
      <c r="I106" s="31"/>
      <c r="J106" s="33"/>
      <c r="K106" s="31"/>
      <c r="L106" s="32"/>
      <c r="M106" s="32"/>
      <c r="N106" s="57"/>
    </row>
    <row r="107" spans="8:14" x14ac:dyDescent="0.3">
      <c r="H107" s="66"/>
      <c r="I107" s="31"/>
      <c r="J107" s="33"/>
      <c r="K107" s="31"/>
      <c r="L107" s="32"/>
      <c r="M107" s="32"/>
      <c r="N107" s="57"/>
    </row>
    <row r="108" spans="8:14" x14ac:dyDescent="0.3">
      <c r="H108" s="67"/>
      <c r="I108" s="33"/>
      <c r="J108" s="33"/>
      <c r="K108" s="33"/>
      <c r="L108" s="34"/>
      <c r="M108" s="34"/>
      <c r="N108" s="57"/>
    </row>
    <row r="109" spans="8:14" x14ac:dyDescent="0.3">
      <c r="H109" s="66"/>
      <c r="I109" s="31"/>
      <c r="J109" s="33"/>
      <c r="K109" s="31"/>
      <c r="L109" s="32"/>
      <c r="M109" s="32"/>
      <c r="N109" s="57"/>
    </row>
    <row r="110" spans="8:14" x14ac:dyDescent="0.3">
      <c r="H110" s="66"/>
      <c r="I110" s="31"/>
      <c r="J110" s="33"/>
      <c r="K110" s="31"/>
      <c r="L110" s="32"/>
      <c r="M110" s="32"/>
      <c r="N110" s="57"/>
    </row>
    <row r="111" spans="8:14" x14ac:dyDescent="0.3">
      <c r="H111" s="66"/>
      <c r="I111" s="31"/>
      <c r="J111" s="33"/>
      <c r="K111" s="31"/>
      <c r="L111" s="32"/>
      <c r="M111" s="32"/>
      <c r="N111" s="57"/>
    </row>
    <row r="112" spans="8:14" x14ac:dyDescent="0.3">
      <c r="H112" s="66"/>
      <c r="I112" s="31"/>
      <c r="J112" s="33"/>
      <c r="K112" s="31"/>
      <c r="L112" s="32"/>
      <c r="M112" s="32"/>
      <c r="N112" s="57"/>
    </row>
    <row r="113" spans="8:14" x14ac:dyDescent="0.3">
      <c r="H113" s="66"/>
      <c r="I113" s="31"/>
      <c r="J113" s="33"/>
      <c r="K113" s="31"/>
      <c r="L113" s="32"/>
      <c r="M113" s="32"/>
      <c r="N113" s="57"/>
    </row>
    <row r="114" spans="8:14" x14ac:dyDescent="0.3">
      <c r="H114" s="66"/>
      <c r="I114" s="31"/>
      <c r="J114" s="33"/>
      <c r="K114" s="31"/>
      <c r="L114" s="32"/>
      <c r="M114" s="32"/>
      <c r="N114" s="57"/>
    </row>
    <row r="115" spans="8:14" x14ac:dyDescent="0.3">
      <c r="H115" s="66"/>
      <c r="I115" s="31"/>
      <c r="J115" s="33"/>
      <c r="K115" s="31"/>
      <c r="L115" s="32"/>
      <c r="M115" s="32"/>
      <c r="N115" s="57"/>
    </row>
    <row r="116" spans="8:14" x14ac:dyDescent="0.3">
      <c r="H116" s="66"/>
      <c r="I116" s="31"/>
      <c r="J116" s="33"/>
      <c r="K116" s="31"/>
      <c r="L116" s="32"/>
      <c r="M116" s="32"/>
      <c r="N116" s="57"/>
    </row>
    <row r="117" spans="8:14" x14ac:dyDescent="0.3">
      <c r="H117" s="66"/>
      <c r="I117" s="31"/>
      <c r="J117" s="33"/>
      <c r="K117" s="31"/>
      <c r="L117" s="32"/>
      <c r="M117" s="32"/>
      <c r="N117" s="57"/>
    </row>
    <row r="118" spans="8:14" x14ac:dyDescent="0.3">
      <c r="H118" s="66"/>
      <c r="I118" s="31"/>
      <c r="J118" s="33"/>
      <c r="K118" s="31"/>
      <c r="L118" s="32"/>
      <c r="M118" s="32"/>
      <c r="N118" s="57"/>
    </row>
    <row r="119" spans="8:14" x14ac:dyDescent="0.3">
      <c r="H119" s="66"/>
      <c r="I119" s="31"/>
      <c r="J119" s="35"/>
      <c r="K119" s="31"/>
      <c r="L119" s="32"/>
      <c r="M119" s="32"/>
      <c r="N119" s="57"/>
    </row>
    <row r="120" spans="8:14" x14ac:dyDescent="0.3">
      <c r="H120" s="66"/>
      <c r="I120" s="31"/>
      <c r="J120" s="33"/>
      <c r="K120" s="31"/>
      <c r="L120" s="32"/>
      <c r="M120" s="32"/>
      <c r="N120" s="57"/>
    </row>
    <row r="121" spans="8:14" x14ac:dyDescent="0.3">
      <c r="H121" s="66"/>
      <c r="I121" s="31"/>
      <c r="J121" s="33"/>
      <c r="K121" s="31"/>
      <c r="L121" s="32"/>
      <c r="M121" s="32"/>
      <c r="N121" s="57"/>
    </row>
    <row r="122" spans="8:14" x14ac:dyDescent="0.3">
      <c r="H122" s="66"/>
      <c r="I122" s="31"/>
      <c r="J122" s="33"/>
      <c r="K122" s="31"/>
      <c r="L122" s="32"/>
      <c r="M122" s="32"/>
      <c r="N122" s="57"/>
    </row>
    <row r="123" spans="8:14" x14ac:dyDescent="0.3">
      <c r="H123" s="66"/>
      <c r="I123" s="31"/>
      <c r="J123" s="33"/>
      <c r="K123" s="31"/>
      <c r="L123" s="32"/>
      <c r="M123" s="32"/>
      <c r="N123" s="57"/>
    </row>
    <row r="124" spans="8:14" x14ac:dyDescent="0.3">
      <c r="H124" s="66"/>
      <c r="I124" s="31"/>
      <c r="J124" s="33"/>
      <c r="K124" s="31"/>
      <c r="L124" s="32"/>
      <c r="M124" s="32"/>
      <c r="N124" s="57"/>
    </row>
    <row r="125" spans="8:14" x14ac:dyDescent="0.3">
      <c r="H125" s="66"/>
      <c r="I125" s="31"/>
      <c r="J125" s="33"/>
      <c r="K125" s="31"/>
      <c r="L125" s="32"/>
      <c r="M125" s="32"/>
      <c r="N125" s="57"/>
    </row>
    <row r="126" spans="8:14" x14ac:dyDescent="0.3">
      <c r="H126" s="66"/>
      <c r="I126" s="31"/>
      <c r="J126" s="33"/>
      <c r="K126" s="31"/>
      <c r="L126" s="32"/>
      <c r="M126" s="32"/>
      <c r="N126" s="57"/>
    </row>
    <row r="127" spans="8:14" x14ac:dyDescent="0.3">
      <c r="H127" s="66"/>
      <c r="I127" s="31"/>
      <c r="J127" s="33"/>
      <c r="K127" s="31"/>
      <c r="L127" s="32"/>
      <c r="M127" s="32"/>
      <c r="N127" s="57"/>
    </row>
    <row r="128" spans="8:14" x14ac:dyDescent="0.3">
      <c r="H128" s="66"/>
      <c r="I128" s="31"/>
      <c r="J128" s="33"/>
      <c r="K128" s="31"/>
      <c r="L128" s="32"/>
      <c r="M128" s="32"/>
      <c r="N128" s="57"/>
    </row>
    <row r="129" spans="8:14" x14ac:dyDescent="0.3">
      <c r="H129" s="66"/>
      <c r="I129" s="31"/>
      <c r="J129" s="33"/>
      <c r="K129" s="31"/>
      <c r="L129" s="32"/>
      <c r="M129" s="32"/>
      <c r="N129" s="57"/>
    </row>
    <row r="130" spans="8:14" x14ac:dyDescent="0.3">
      <c r="H130" s="66"/>
      <c r="I130" s="31"/>
      <c r="J130" s="33"/>
      <c r="K130" s="31"/>
      <c r="L130" s="32"/>
      <c r="M130" s="32"/>
      <c r="N130" s="57"/>
    </row>
    <row r="131" spans="8:14" x14ac:dyDescent="0.3">
      <c r="H131" s="66"/>
      <c r="I131" s="31"/>
      <c r="J131" s="33"/>
      <c r="K131" s="31"/>
      <c r="L131" s="32"/>
      <c r="M131" s="32"/>
      <c r="N131" s="57"/>
    </row>
    <row r="132" spans="8:14" x14ac:dyDescent="0.3">
      <c r="H132" s="66"/>
      <c r="I132" s="31"/>
      <c r="J132" s="33"/>
      <c r="K132" s="31"/>
      <c r="L132" s="32"/>
      <c r="M132" s="32"/>
      <c r="N132" s="57"/>
    </row>
    <row r="133" spans="8:14" x14ac:dyDescent="0.3">
      <c r="H133" s="66"/>
      <c r="I133" s="31"/>
      <c r="J133" s="33"/>
      <c r="K133" s="31"/>
      <c r="L133" s="32"/>
      <c r="M133" s="32"/>
      <c r="N133" s="57"/>
    </row>
    <row r="134" spans="8:14" x14ac:dyDescent="0.3">
      <c r="H134" s="66"/>
      <c r="I134" s="31"/>
      <c r="J134" s="33"/>
      <c r="K134" s="33"/>
      <c r="L134" s="32"/>
      <c r="M134" s="32"/>
      <c r="N134" s="57"/>
    </row>
    <row r="135" spans="8:14" x14ac:dyDescent="0.3">
      <c r="H135" s="66"/>
      <c r="I135" s="31"/>
      <c r="J135" s="33"/>
      <c r="K135" s="31"/>
      <c r="L135" s="32"/>
      <c r="M135" s="32"/>
      <c r="N135" s="57"/>
    </row>
    <row r="136" spans="8:14" x14ac:dyDescent="0.3">
      <c r="H136" s="66"/>
      <c r="I136" s="31"/>
      <c r="J136" s="33"/>
      <c r="K136" s="31"/>
      <c r="L136" s="32"/>
      <c r="M136" s="32"/>
      <c r="N136" s="57"/>
    </row>
    <row r="137" spans="8:14" x14ac:dyDescent="0.3">
      <c r="H137" s="66"/>
      <c r="I137" s="31"/>
      <c r="J137" s="33"/>
      <c r="K137" s="31"/>
      <c r="L137" s="32"/>
      <c r="M137" s="32"/>
      <c r="N137" s="57"/>
    </row>
    <row r="138" spans="8:14" x14ac:dyDescent="0.3">
      <c r="H138" s="66"/>
      <c r="I138" s="31"/>
      <c r="J138" s="33"/>
      <c r="K138" s="33"/>
      <c r="L138" s="32"/>
      <c r="M138" s="32"/>
      <c r="N138" s="57"/>
    </row>
    <row r="139" spans="8:14" x14ac:dyDescent="0.3">
      <c r="H139" s="66"/>
      <c r="I139" s="31"/>
      <c r="J139" s="33"/>
      <c r="K139" s="31"/>
      <c r="L139" s="32"/>
      <c r="M139" s="32"/>
      <c r="N139" s="57"/>
    </row>
    <row r="140" spans="8:14" x14ac:dyDescent="0.3">
      <c r="H140" s="66"/>
      <c r="I140" s="31"/>
      <c r="J140" s="33"/>
      <c r="K140" s="31"/>
      <c r="L140" s="32"/>
      <c r="M140" s="32"/>
      <c r="N140" s="57"/>
    </row>
    <row r="141" spans="8:14" x14ac:dyDescent="0.3">
      <c r="H141" s="66"/>
      <c r="I141" s="31"/>
      <c r="J141" s="33"/>
      <c r="K141" s="31"/>
      <c r="L141" s="32"/>
      <c r="M141" s="32"/>
      <c r="N141" s="57"/>
    </row>
    <row r="142" spans="8:14" x14ac:dyDescent="0.3">
      <c r="H142" s="66"/>
      <c r="I142" s="31"/>
      <c r="J142" s="33"/>
      <c r="K142" s="31"/>
      <c r="L142" s="32"/>
      <c r="M142" s="32"/>
      <c r="N142" s="57"/>
    </row>
    <row r="143" spans="8:14" x14ac:dyDescent="0.3">
      <c r="H143" s="66"/>
      <c r="I143" s="31"/>
      <c r="J143" s="33"/>
      <c r="K143" s="31"/>
      <c r="L143" s="32"/>
      <c r="M143" s="32"/>
      <c r="N143" s="57"/>
    </row>
    <row r="144" spans="8:14" x14ac:dyDescent="0.3">
      <c r="H144" s="66"/>
      <c r="I144" s="31"/>
      <c r="J144" s="33"/>
      <c r="K144" s="31"/>
      <c r="L144" s="32"/>
      <c r="M144" s="32"/>
      <c r="N144" s="57"/>
    </row>
    <row r="145" spans="8:14" x14ac:dyDescent="0.3">
      <c r="H145" s="66"/>
      <c r="I145" s="31"/>
      <c r="J145" s="33"/>
      <c r="K145" s="31"/>
      <c r="L145" s="32"/>
      <c r="M145" s="32"/>
      <c r="N145" s="57"/>
    </row>
    <row r="146" spans="8:14" x14ac:dyDescent="0.3">
      <c r="H146" s="66"/>
      <c r="I146" s="31"/>
      <c r="J146" s="33"/>
      <c r="K146" s="31"/>
      <c r="L146" s="32"/>
      <c r="M146" s="32"/>
      <c r="N146" s="57"/>
    </row>
    <row r="147" spans="8:14" x14ac:dyDescent="0.3">
      <c r="H147" s="66"/>
      <c r="I147" s="31"/>
      <c r="J147" s="33"/>
      <c r="K147" s="31"/>
      <c r="L147" s="32"/>
      <c r="M147" s="32"/>
      <c r="N147" s="57"/>
    </row>
    <row r="148" spans="8:14" x14ac:dyDescent="0.3">
      <c r="H148" s="66"/>
      <c r="I148" s="31"/>
      <c r="J148" s="33"/>
      <c r="K148" s="31"/>
      <c r="L148" s="32"/>
      <c r="M148" s="32"/>
      <c r="N148" s="57"/>
    </row>
    <row r="149" spans="8:14" x14ac:dyDescent="0.3">
      <c r="H149" s="66"/>
      <c r="I149" s="31"/>
      <c r="J149" s="33"/>
      <c r="K149" s="31"/>
      <c r="L149" s="32"/>
      <c r="M149" s="32"/>
      <c r="N149" s="57"/>
    </row>
    <row r="150" spans="8:14" x14ac:dyDescent="0.3">
      <c r="H150" s="66"/>
      <c r="I150" s="31"/>
      <c r="J150" s="33"/>
      <c r="K150" s="31"/>
      <c r="L150" s="32"/>
      <c r="M150" s="32"/>
      <c r="N150" s="57"/>
    </row>
    <row r="151" spans="8:14" x14ac:dyDescent="0.3">
      <c r="H151" s="66"/>
      <c r="I151" s="31"/>
      <c r="J151" s="33"/>
      <c r="K151" s="31"/>
      <c r="L151" s="32"/>
      <c r="M151" s="32"/>
      <c r="N151" s="57"/>
    </row>
    <row r="152" spans="8:14" x14ac:dyDescent="0.3">
      <c r="H152" s="66"/>
      <c r="I152" s="31"/>
      <c r="J152" s="33"/>
      <c r="K152" s="31"/>
      <c r="L152" s="32"/>
      <c r="M152" s="32"/>
      <c r="N152" s="57"/>
    </row>
    <row r="153" spans="8:14" x14ac:dyDescent="0.3">
      <c r="H153" s="66"/>
      <c r="I153" s="31"/>
      <c r="J153" s="33"/>
      <c r="K153" s="31"/>
      <c r="L153" s="32"/>
      <c r="M153" s="32"/>
      <c r="N153" s="57"/>
    </row>
    <row r="154" spans="8:14" x14ac:dyDescent="0.3">
      <c r="H154" s="66"/>
      <c r="I154" s="31"/>
      <c r="J154" s="33"/>
      <c r="K154" s="31"/>
      <c r="L154" s="32"/>
      <c r="M154" s="32"/>
      <c r="N154" s="57"/>
    </row>
    <row r="155" spans="8:14" x14ac:dyDescent="0.3">
      <c r="H155" s="66"/>
      <c r="I155" s="31"/>
      <c r="J155" s="33"/>
      <c r="K155" s="31"/>
      <c r="L155" s="32"/>
      <c r="M155" s="32"/>
      <c r="N155" s="57"/>
    </row>
    <row r="156" spans="8:14" x14ac:dyDescent="0.3">
      <c r="H156" s="66"/>
      <c r="I156" s="31"/>
      <c r="J156" s="33"/>
      <c r="K156" s="31"/>
      <c r="L156" s="32"/>
      <c r="M156" s="32"/>
      <c r="N156" s="57"/>
    </row>
    <row r="157" spans="8:14" x14ac:dyDescent="0.3">
      <c r="H157" s="66"/>
      <c r="I157" s="31"/>
      <c r="J157" s="33"/>
      <c r="K157" s="31"/>
      <c r="L157" s="32"/>
      <c r="M157" s="32"/>
      <c r="N157" s="57"/>
    </row>
    <row r="158" spans="8:14" x14ac:dyDescent="0.3">
      <c r="H158" s="66"/>
      <c r="I158" s="31"/>
      <c r="J158" s="33"/>
      <c r="K158" s="31"/>
      <c r="L158" s="32"/>
      <c r="M158" s="32"/>
      <c r="N158" s="57"/>
    </row>
    <row r="159" spans="8:14" x14ac:dyDescent="0.3">
      <c r="H159" s="66"/>
      <c r="I159" s="31"/>
      <c r="J159" s="33"/>
      <c r="K159" s="31"/>
      <c r="L159" s="32"/>
      <c r="M159" s="32"/>
      <c r="N159" s="57"/>
    </row>
    <row r="160" spans="8:14" x14ac:dyDescent="0.3">
      <c r="H160" s="66"/>
      <c r="I160" s="31"/>
      <c r="J160" s="33"/>
      <c r="K160" s="31"/>
      <c r="L160" s="32"/>
      <c r="M160" s="32"/>
      <c r="N160" s="57"/>
    </row>
    <row r="161" spans="8:14" x14ac:dyDescent="0.3">
      <c r="H161" s="66"/>
      <c r="I161" s="31"/>
      <c r="J161" s="35"/>
      <c r="K161" s="31"/>
      <c r="L161" s="32"/>
      <c r="M161" s="32"/>
      <c r="N161" s="57"/>
    </row>
    <row r="162" spans="8:14" x14ac:dyDescent="0.3">
      <c r="H162" s="66"/>
      <c r="I162" s="31"/>
      <c r="J162" s="33"/>
      <c r="K162" s="31"/>
      <c r="L162" s="32"/>
      <c r="M162" s="32"/>
      <c r="N162" s="57"/>
    </row>
    <row r="163" spans="8:14" x14ac:dyDescent="0.3">
      <c r="H163" s="66"/>
      <c r="I163" s="31"/>
      <c r="J163" s="33"/>
      <c r="K163" s="31"/>
      <c r="L163" s="32"/>
      <c r="M163" s="32"/>
      <c r="N163" s="57"/>
    </row>
    <row r="164" spans="8:14" x14ac:dyDescent="0.3">
      <c r="H164" s="66"/>
      <c r="I164" s="31"/>
      <c r="J164" s="33"/>
      <c r="K164" s="31"/>
      <c r="L164" s="32"/>
      <c r="M164" s="32"/>
      <c r="N164" s="57"/>
    </row>
    <row r="165" spans="8:14" x14ac:dyDescent="0.3">
      <c r="H165" s="66"/>
      <c r="I165" s="31"/>
      <c r="J165" s="33"/>
      <c r="K165" s="31"/>
      <c r="L165" s="32"/>
      <c r="M165" s="32"/>
      <c r="N165" s="57"/>
    </row>
    <row r="166" spans="8:14" x14ac:dyDescent="0.3">
      <c r="H166" s="66"/>
      <c r="I166" s="31"/>
      <c r="J166" s="33"/>
      <c r="K166" s="31"/>
      <c r="L166" s="32"/>
      <c r="M166" s="32"/>
      <c r="N166" s="57"/>
    </row>
    <row r="167" spans="8:14" x14ac:dyDescent="0.3">
      <c r="H167" s="66"/>
      <c r="I167" s="31"/>
      <c r="J167" s="33"/>
      <c r="K167" s="31"/>
      <c r="L167" s="32"/>
      <c r="M167" s="32"/>
      <c r="N167" s="57"/>
    </row>
    <row r="168" spans="8:14" x14ac:dyDescent="0.3">
      <c r="H168" s="66"/>
      <c r="I168" s="31"/>
      <c r="J168" s="33"/>
      <c r="K168" s="31"/>
      <c r="L168" s="32"/>
      <c r="M168" s="32"/>
      <c r="N168" s="57"/>
    </row>
    <row r="169" spans="8:14" x14ac:dyDescent="0.3">
      <c r="H169" s="66"/>
      <c r="I169" s="31"/>
      <c r="J169" s="33"/>
      <c r="K169" s="31"/>
      <c r="L169" s="32"/>
      <c r="M169" s="32"/>
      <c r="N169" s="57"/>
    </row>
    <row r="170" spans="8:14" x14ac:dyDescent="0.3">
      <c r="H170" s="66"/>
      <c r="I170" s="31"/>
      <c r="J170" s="33"/>
      <c r="K170" s="31"/>
      <c r="L170" s="32"/>
      <c r="M170" s="32"/>
      <c r="N170" s="57"/>
    </row>
    <row r="171" spans="8:14" x14ac:dyDescent="0.3">
      <c r="H171" s="66"/>
      <c r="I171" s="31"/>
      <c r="J171" s="33"/>
      <c r="K171" s="31"/>
      <c r="L171" s="32"/>
      <c r="M171" s="32"/>
      <c r="N171" s="57"/>
    </row>
    <row r="172" spans="8:14" x14ac:dyDescent="0.3">
      <c r="H172" s="66"/>
      <c r="I172" s="31"/>
      <c r="J172" s="33"/>
      <c r="K172" s="31"/>
      <c r="L172" s="32"/>
      <c r="M172" s="32"/>
      <c r="N172" s="57"/>
    </row>
    <row r="173" spans="8:14" x14ac:dyDescent="0.3">
      <c r="H173" s="66"/>
      <c r="I173" s="31"/>
      <c r="J173" s="33"/>
      <c r="K173" s="33"/>
      <c r="L173" s="34"/>
      <c r="M173" s="32"/>
      <c r="N173" s="57"/>
    </row>
    <row r="174" spans="8:14" x14ac:dyDescent="0.3">
      <c r="H174" s="66"/>
      <c r="I174" s="31"/>
      <c r="J174" s="33"/>
      <c r="K174" s="31"/>
      <c r="L174" s="34"/>
      <c r="M174" s="32"/>
      <c r="N174" s="57"/>
    </row>
    <row r="175" spans="8:14" x14ac:dyDescent="0.3">
      <c r="H175" s="66"/>
      <c r="I175" s="33"/>
      <c r="J175" s="33"/>
      <c r="K175" s="33"/>
      <c r="L175" s="34"/>
      <c r="M175" s="32"/>
      <c r="N175" s="57"/>
    </row>
    <row r="176" spans="8:14" x14ac:dyDescent="0.3">
      <c r="H176" s="66"/>
      <c r="I176" s="31"/>
      <c r="J176" s="33"/>
      <c r="K176" s="31"/>
      <c r="L176" s="34"/>
      <c r="M176" s="32"/>
      <c r="N176" s="57"/>
    </row>
    <row r="177" spans="8:14" x14ac:dyDescent="0.3">
      <c r="H177" s="66"/>
      <c r="I177" s="31"/>
      <c r="J177" s="33"/>
      <c r="K177" s="31"/>
      <c r="L177" s="34"/>
      <c r="M177" s="32"/>
      <c r="N177" s="57"/>
    </row>
    <row r="178" spans="8:14" x14ac:dyDescent="0.3">
      <c r="H178" s="66"/>
      <c r="I178" s="33"/>
      <c r="J178" s="33"/>
      <c r="K178" s="31"/>
      <c r="L178" s="34"/>
      <c r="M178" s="32"/>
      <c r="N178" s="57"/>
    </row>
    <row r="179" spans="8:14" x14ac:dyDescent="0.3">
      <c r="H179" s="66"/>
      <c r="I179" s="33"/>
      <c r="J179" s="33"/>
      <c r="K179" s="31"/>
      <c r="L179" s="34"/>
      <c r="M179" s="32"/>
      <c r="N179" s="57"/>
    </row>
    <row r="180" spans="8:14" x14ac:dyDescent="0.3">
      <c r="H180" s="66"/>
      <c r="I180" s="33"/>
      <c r="J180" s="33"/>
      <c r="K180" s="31"/>
      <c r="L180" s="34"/>
      <c r="M180" s="32"/>
      <c r="N180" s="57"/>
    </row>
    <row r="181" spans="8:14" x14ac:dyDescent="0.3">
      <c r="H181" s="68"/>
      <c r="I181" s="58"/>
      <c r="J181" s="59"/>
      <c r="K181" s="58"/>
      <c r="L181" s="60"/>
      <c r="M181" s="60"/>
      <c r="N181" s="61"/>
    </row>
  </sheetData>
  <sheetProtection sheet="1" objects="1" scenarios="1"/>
  <conditionalFormatting sqref="I178:I180">
    <cfRule type="duplicateValues" dxfId="9" priority="6"/>
  </conditionalFormatting>
  <conditionalFormatting sqref="J2:J133 J135:J169 J181">
    <cfRule type="duplicateValues" dxfId="8" priority="53"/>
  </conditionalFormatting>
  <conditionalFormatting sqref="J134">
    <cfRule type="duplicateValues" dxfId="7" priority="22"/>
  </conditionalFormatting>
  <conditionalFormatting sqref="J170:J180">
    <cfRule type="duplicateValues" dxfId="6" priority="55"/>
  </conditionalFormatting>
  <conditionalFormatting sqref="K171">
    <cfRule type="duplicateValues" dxfId="5" priority="54"/>
  </conditionalFormatting>
  <conditionalFormatting sqref="N2:N181">
    <cfRule type="cellIs" dxfId="4" priority="1" operator="equal">
      <formula>"d"</formula>
    </cfRule>
    <cfRule type="cellIs" dxfId="3" priority="2" operator="equal">
      <formula>"a"</formula>
    </cfRule>
    <cfRule type="cellIs" dxfId="2" priority="3" operator="equal">
      <formula>"e"</formula>
    </cfRule>
    <cfRule type="cellIs" dxfId="1" priority="4" operator="equal">
      <formula>"b"</formula>
    </cfRule>
    <cfRule type="cellIs" dxfId="0" priority="5" operator="equal">
      <formula>"c"</formula>
    </cfRule>
  </conditionalFormatting>
  <pageMargins left="0.7" right="0.7" top="0.75" bottom="0.75" header="0.3" footer="0.3"/>
  <pageSetup scale="18" orientation="landscape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nsmittal xmlns="ba4ef42b-c21f-46cc-99e7-9c72f716c827" xsi:nil="true"/>
    <DOF_Category xmlns="5cda0204-0e5f-48ab-93e9-41c8cd34521f">Form</DOF_Category>
    <Category xmlns="ba4ef42b-c21f-46cc-99e7-9c72f716c827">Charge Cards</Category>
    <Web_x0020_Source_x0020_Folder xmlns="ba4ef42b-c21f-46cc-99e7-9c72f716c827">forms</Web_x0020_Source_x0020_Folder>
    <Sub_x002d_Category xmlns="ba4ef42b-c21f-46cc-99e7-9c72f716c827">N/A</Sub_x002d_Category>
    <Web_x0020_Server xmlns="ba4ef42b-c21f-46cc-99e7-9c72f716c827">doaweb</Web_x0020_Serv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7C022E9BF2504E9774C2803284E097" ma:contentTypeVersion="10" ma:contentTypeDescription="Create a new document." ma:contentTypeScope="" ma:versionID="40f0c5772fca13b10bc09e69978b2606">
  <xsd:schema xmlns:xsd="http://www.w3.org/2001/XMLSchema" xmlns:xs="http://www.w3.org/2001/XMLSchema" xmlns:p="http://schemas.microsoft.com/office/2006/metadata/properties" xmlns:ns2="5cda0204-0e5f-48ab-93e9-41c8cd34521f" xmlns:ns3="ba4ef42b-c21f-46cc-99e7-9c72f716c827" targetNamespace="http://schemas.microsoft.com/office/2006/metadata/properties" ma:root="true" ma:fieldsID="537249fb23e7b0672062a226892ceb8c" ns2:_="" ns3:_="">
    <xsd:import namespace="5cda0204-0e5f-48ab-93e9-41c8cd34521f"/>
    <xsd:import namespace="ba4ef42b-c21f-46cc-99e7-9c72f716c827"/>
    <xsd:element name="properties">
      <xsd:complexType>
        <xsd:sequence>
          <xsd:element name="documentManagement">
            <xsd:complexType>
              <xsd:all>
                <xsd:element ref="ns2:DOF_Category" minOccurs="0"/>
                <xsd:element ref="ns3:Transmittal" minOccurs="0"/>
                <xsd:element ref="ns3:Category" minOccurs="0"/>
                <xsd:element ref="ns3:Web_x0020_Source_x0020_Folder" minOccurs="0"/>
                <xsd:element ref="ns3:Web_x0020_Server" minOccurs="0"/>
                <xsd:element ref="ns3:Sub_x002d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a0204-0e5f-48ab-93e9-41c8cd34521f" elementFormDefault="qualified">
    <xsd:import namespace="http://schemas.microsoft.com/office/2006/documentManagement/types"/>
    <xsd:import namespace="http://schemas.microsoft.com/office/infopath/2007/PartnerControls"/>
    <xsd:element name="DOF_Category" ma:index="2" nillable="true" ma:displayName="Document-Type" ma:format="RadioButtons" ma:internalName="DOF_Category">
      <xsd:simpleType>
        <xsd:restriction base="dms:Choice">
          <xsd:enumeration value="Accounting Proc Manual"/>
          <xsd:enumeration value="Alaska Admin Manual"/>
          <xsd:enumeration value="Form"/>
          <xsd:enumeration value="Payroll Proc Manual"/>
          <xsd:enumeration value="Reference"/>
          <xsd:enumeration value="Other"/>
          <xsd:enumeration value="OBSOLETE - removed from DOF websi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ef42b-c21f-46cc-99e7-9c72f716c827" elementFormDefault="qualified">
    <xsd:import namespace="http://schemas.microsoft.com/office/2006/documentManagement/types"/>
    <xsd:import namespace="http://schemas.microsoft.com/office/infopath/2007/PartnerControls"/>
    <xsd:element name="Transmittal" ma:index="3" nillable="true" ma:displayName="Transmittal" ma:decimals="0" ma:description="Latest transmittal that updates section." ma:internalName="Transmittal">
      <xsd:simpleType>
        <xsd:restriction base="dms:Number"/>
      </xsd:simpleType>
    </xsd:element>
    <xsd:element name="Category" ma:index="10" nillable="true" ma:displayName="Category" ma:default="Not Applicable" ma:format="Dropdown" ma:internalName="Category">
      <xsd:simpleType>
        <xsd:restriction base="dms:Choice">
          <xsd:enumeration value="Not Applicable"/>
          <xsd:enumeration value="Accounting"/>
          <xsd:enumeration value="ALDER"/>
          <xsd:enumeration value="Charge Cards"/>
          <xsd:enumeration value="Electronic Payments"/>
          <xsd:enumeration value="Enterprise Applications"/>
          <xsd:enumeration value="Internal Controls"/>
          <xsd:enumeration value="IRIS"/>
          <xsd:enumeration value="Moving"/>
          <xsd:enumeration value="Payroll"/>
          <xsd:enumeration value="Personnel"/>
          <xsd:enumeration value="Procurement"/>
          <xsd:enumeration value="Publications"/>
          <xsd:enumeration value="Systems Security"/>
          <xsd:enumeration value="Tax"/>
          <xsd:enumeration value="Travel"/>
        </xsd:restriction>
      </xsd:simpleType>
    </xsd:element>
    <xsd:element name="Web_x0020_Source_x0020_Folder" ma:index="11" nillable="true" ma:displayName="Web-Source-Folder" ma:description="Web Source Folder (from URL)" ma:format="Dropdown" ma:internalName="Web_x0020_Source_x0020_Folder">
      <xsd:simpleType>
        <xsd:restriction base="dms:Choice">
          <xsd:enumeration value="N/A-Intranet"/>
          <xsd:enumeration value="acct"/>
          <xsd:enumeration value="akpay"/>
          <xsd:enumeration value="aksas"/>
          <xsd:enumeration value="alder"/>
          <xsd:enumeration value="charge_cards"/>
          <xsd:enumeration value="controls"/>
          <xsd:enumeration value="css"/>
          <xsd:enumeration value="epay"/>
          <xsd:enumeration value="forms"/>
          <xsd:enumeration value="help"/>
          <xsd:enumeration value="images"/>
          <xsd:enumeration value="iris"/>
          <xsd:enumeration value="learnalaska"/>
          <xsd:enumeration value="manuals"/>
          <xsd:enumeration value="manuals &gt; aam"/>
          <xsd:enumeration value="manuals &gt; apm"/>
          <xsd:enumeration value="manuals &gt; handy_guide"/>
          <xsd:enumeration value="manuals &gt; ppm"/>
          <xsd:enumeration value="moving"/>
          <xsd:enumeration value="payroll"/>
          <xsd:enumeration value="payroll &gt; sal_sched"/>
          <xsd:enumeration value="reports"/>
          <xsd:enumeration value="scripts"/>
          <xsd:enumeration value="ssa"/>
          <xsd:enumeration value="training"/>
          <xsd:enumeration value="travel"/>
          <xsd:enumeration value="updates"/>
          <xsd:enumeration value="OBSOLETE"/>
        </xsd:restriction>
      </xsd:simpleType>
    </xsd:element>
    <xsd:element name="Web_x0020_Server" ma:index="12" nillable="true" ma:displayName="Web-Server" ma:default="doaweb" ma:format="RadioButtons" ma:internalName="Web_x0020_Server">
      <xsd:simpleType>
        <xsd:union memberTypes="dms:Text">
          <xsd:simpleType>
            <xsd:restriction base="dms:Choice">
              <xsd:enumeration value="doaweb"/>
              <xsd:enumeration value="intranet/auth"/>
              <xsd:enumeration value="N/A"/>
            </xsd:restriction>
          </xsd:simpleType>
        </xsd:union>
      </xsd:simpleType>
    </xsd:element>
    <xsd:element name="Sub_x002d_Category" ma:index="13" nillable="true" ma:displayName="Sub-Category" ma:default="N/A" ma:format="Dropdown" ma:internalName="Sub_x002d_Category">
      <xsd:simpleType>
        <xsd:restriction base="dms:Choice">
          <xsd:enumeration value="N/A"/>
          <xsd:enumeration value="APM 01. OVERVIEW"/>
          <xsd:enumeration value="APM 02. SECURITY &amp; AUTHORITIES"/>
          <xsd:enumeration value="APM 03. ACCOUNTING"/>
          <xsd:enumeration value="APM 04. FIN TRANSACTIONS &amp; BATCH PROCESSING"/>
          <xsd:enumeration value="APM 05. BUDGETS"/>
          <xsd:enumeration value="APM 06. REVENUE"/>
          <xsd:enumeration value="APM 07. EXPENDITURE OPEN ITEMS"/>
          <xsd:enumeration value="APM 08. PAYMENTS"/>
          <xsd:enumeration value="APM 09. JOURNAL ENTRIES"/>
          <xsd:enumeration value="APM 10. VENDORS"/>
          <xsd:enumeration value="APM 11. TRAVEL, MILEAGE &amp; MOVING"/>
          <xsd:enumeration value="APM 12. RSAs"/>
          <xsd:enumeration value="APM 13. FUND ACCOUNTING"/>
          <xsd:enumeration value="APM 14. SPECIAL PROCESSES"/>
          <xsd:enumeration value="APM 15. CASH"/>
          <xsd:enumeration value="APM 16. AUTOPAY"/>
          <xsd:enumeration value="APM 17. REPORTS"/>
          <xsd:enumeration value="APM XX. APPENDIX &amp; GLOSSARY"/>
          <xsd:enumeration value="PPM 01. OVERVIEW"/>
          <xsd:enumeration value="PPM 02. AKPAY FEATURES"/>
          <xsd:enumeration value="PPM 03. AKPAY SECURITY"/>
          <xsd:enumeration value="PPM 04. POSITION CONTROL"/>
          <xsd:enumeration value="PPM 05. APPOINTMENTS"/>
          <xsd:enumeration value="PPM 06. PAYROLL CHANGE ACTIONS"/>
          <xsd:enumeration value="PPM 07. SEPARATION OR INACTIVE STATUS"/>
          <xsd:enumeration value="PPM 08. LABOR DISTRIBUTION"/>
          <xsd:enumeration value="PPM 09. AUTOMATIC EARNINGS AND PRETAX DEDC"/>
          <xsd:enumeration value="PPM 10. EE DEDC AND ER CHARGES"/>
          <xsd:enumeration value="PPM 11. TIME AND ATTENANCE"/>
          <xsd:enumeration value="PPM 12. LEAVE ACCOUNTING"/>
          <xsd:enumeration value="PPM 13. SPECIAL PROCESSES"/>
          <xsd:enumeration value="PPM 14. ER/EE VERIFICATION"/>
          <xsd:enumeration value="PPM 15. AKPAY REPORTS"/>
          <xsd:enumeration value="PPM 16. AKPAY ACCUM AND HISTORY"/>
          <xsd:enumeration value="PPM 17. AKPAY INTERFACES"/>
          <xsd:enumeration value="PPM 99. APPENDI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41A518-167F-402D-80C2-7C5A6891AA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3A9253-D4E0-4FAD-9D2E-1F4F1D1774B2}">
  <ds:schemaRefs>
    <ds:schemaRef ds:uri="http://schemas.microsoft.com/office/2006/documentManagement/types"/>
    <ds:schemaRef ds:uri="http://purl.org/dc/dcmitype/"/>
    <ds:schemaRef ds:uri="ba4ef42b-c21f-46cc-99e7-9c72f716c827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5cda0204-0e5f-48ab-93e9-41c8cd34521f"/>
  </ds:schemaRefs>
</ds:datastoreItem>
</file>

<file path=customXml/itemProps3.xml><?xml version="1.0" encoding="utf-8"?>
<ds:datastoreItem xmlns:ds="http://schemas.openxmlformats.org/officeDocument/2006/customXml" ds:itemID="{03131347-5060-4CDF-9836-F6A55362D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da0204-0e5f-48ab-93e9-41c8cd34521f"/>
    <ds:schemaRef ds:uri="ba4ef42b-c21f-46cc-99e7-9c72f716c8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DOF-Workflow</vt:lpstr>
      <vt:lpstr>Flowchart</vt:lpstr>
      <vt:lpstr>Form</vt:lpstr>
      <vt:lpstr>BackUp</vt:lpstr>
      <vt:lpstr>Resources</vt:lpstr>
      <vt:lpstr>Reference</vt:lpstr>
      <vt:lpstr>agency</vt:lpstr>
      <vt:lpstr>Appropriation_Category</vt:lpstr>
      <vt:lpstr>Appropriation_Class</vt:lpstr>
      <vt:lpstr>Appropriation_Classification</vt:lpstr>
      <vt:lpstr>DEPT</vt:lpstr>
      <vt:lpstr>Form!Print_Area</vt:lpstr>
      <vt:lpstr>Form!Print_Titles</vt:lpstr>
    </vt:vector>
  </TitlesOfParts>
  <Company>SOA Department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PCard Appropriation Add or Change Form</dc:title>
  <dc:creator>Jensen, Bonnie N (DOA);Amanda SW Thomas (DOA)</dc:creator>
  <cp:lastModifiedBy>Thomas, Amanda S W (DOA)</cp:lastModifiedBy>
  <cp:lastPrinted>2023-10-12T19:16:41Z</cp:lastPrinted>
  <dcterms:created xsi:type="dcterms:W3CDTF">2017-03-07T23:51:50Z</dcterms:created>
  <dcterms:modified xsi:type="dcterms:W3CDTF">2023-10-12T19:30:30Z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0x010100297C022E9BF2504E9774C2803284E097</vt:lpwstr>
  </property>
</Properties>
</file>