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wthomas\Documents\DOF-Website\forms\resource\"/>
    </mc:Choice>
  </mc:AlternateContent>
  <xr:revisionPtr revIDLastSave="0" documentId="8_{29C59F67-A9DA-400C-BCE4-064E25A4FB3D}" xr6:coauthVersionLast="47" xr6:coauthVersionMax="47" xr10:uidLastSave="{00000000-0000-0000-0000-000000000000}"/>
  <bookViews>
    <workbookView xWindow="9840" yWindow="2772" windowWidth="19812" windowHeight="18684" xr2:uid="{E918B29E-532A-4E0B-9916-DD0330F5C3ED}"/>
  </bookViews>
  <sheets>
    <sheet name="Comparison" sheetId="1" r:id="rId1"/>
  </sheets>
  <definedNames>
    <definedName name="_xlnm.Print_Area" localSheetId="0">Comparison!$A$1:$I$81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9" i="1" l="1"/>
  <c r="D78" i="1"/>
  <c r="D77" i="1"/>
  <c r="D76" i="1"/>
  <c r="D75" i="1"/>
  <c r="D65" i="1"/>
  <c r="D66" i="1"/>
  <c r="D74" i="1"/>
  <c r="D63" i="1"/>
  <c r="D73" i="1"/>
  <c r="D72" i="1"/>
  <c r="D64" i="1"/>
  <c r="D62" i="1"/>
  <c r="D61" i="1"/>
  <c r="D80" i="1" l="1"/>
  <c r="D67" i="1"/>
  <c r="D69" i="1" s="1"/>
</calcChain>
</file>

<file path=xl/sharedStrings.xml><?xml version="1.0" encoding="utf-8"?>
<sst xmlns="http://schemas.openxmlformats.org/spreadsheetml/2006/main" count="212" uniqueCount="101">
  <si>
    <t>SBS OPT LIF</t>
  </si>
  <si>
    <t>SBS OPT ADD</t>
  </si>
  <si>
    <t>SBS OPT STD</t>
  </si>
  <si>
    <t>SBS OPT LTD</t>
  </si>
  <si>
    <t>LL HI BU</t>
  </si>
  <si>
    <t>LL HFSA</t>
  </si>
  <si>
    <t>SEL BEN HFSA</t>
  </si>
  <si>
    <t>GGU HI BU</t>
  </si>
  <si>
    <t>GGU HI SURCHRG</t>
  </si>
  <si>
    <t>GGU HFSA</t>
  </si>
  <si>
    <t>AA/AP HFSA</t>
  </si>
  <si>
    <t>AA/AP HI BU</t>
  </si>
  <si>
    <t>AA/AP HI SRCHR</t>
  </si>
  <si>
    <t>LL VOL INS</t>
  </si>
  <si>
    <t>LL DEPCARE</t>
  </si>
  <si>
    <t>CC HI BU</t>
  </si>
  <si>
    <t>SEL BEN HLTH</t>
  </si>
  <si>
    <t>SEL BEN DENT</t>
  </si>
  <si>
    <t>SEL BEN VIS</t>
  </si>
  <si>
    <t>SBS MAND</t>
  </si>
  <si>
    <t>SBS USERRA</t>
  </si>
  <si>
    <t>PERS DB M</t>
  </si>
  <si>
    <t>PERS DB C</t>
  </si>
  <si>
    <t>PERS DB A</t>
  </si>
  <si>
    <t>PERS DB F</t>
  </si>
  <si>
    <t>PERS DB P</t>
  </si>
  <si>
    <t>PERS DB E</t>
  </si>
  <si>
    <t>PERS DB D</t>
  </si>
  <si>
    <t>TRS DB</t>
  </si>
  <si>
    <t>TRS DB LEG</t>
  </si>
  <si>
    <t>JRS DB &lt; 15</t>
  </si>
  <si>
    <t>DEF COMP</t>
  </si>
  <si>
    <t>DEF COMP 50+</t>
  </si>
  <si>
    <t>DEF COMP USERRA</t>
  </si>
  <si>
    <t>DEF COMP CTCHUP</t>
  </si>
  <si>
    <t>PERS DC MAND</t>
  </si>
  <si>
    <t>TRS DC MAND</t>
  </si>
  <si>
    <t>PERS INDEBT</t>
  </si>
  <si>
    <t>TRS INDEBT</t>
  </si>
  <si>
    <t>JRS INDEBT</t>
  </si>
  <si>
    <t>TX BSE CELL</t>
  </si>
  <si>
    <t>TX BSE COMP</t>
  </si>
  <si>
    <t>TX BSE VEH</t>
  </si>
  <si>
    <t>TX BSE NCASH</t>
  </si>
  <si>
    <t>TX BSE GP TRM</t>
  </si>
  <si>
    <t>GGU LT</t>
  </si>
  <si>
    <t>SS LT</t>
  </si>
  <si>
    <t>KK LT</t>
  </si>
  <si>
    <t>Category</t>
  </si>
  <si>
    <t>POLLWAGE/W2 RPT</t>
  </si>
  <si>
    <t>EFF REGULAR</t>
  </si>
  <si>
    <t>EFF REG ADJ</t>
  </si>
  <si>
    <t>NAT GUARD PAY</t>
  </si>
  <si>
    <t>NAT GUARD FLAT</t>
  </si>
  <si>
    <t>OT EFF</t>
  </si>
  <si>
    <t>EFF OT ADJ</t>
  </si>
  <si>
    <t>383X</t>
  </si>
  <si>
    <t>384X</t>
  </si>
  <si>
    <t>387X</t>
  </si>
  <si>
    <t>388X</t>
  </si>
  <si>
    <t>389E</t>
  </si>
  <si>
    <t>SBS</t>
  </si>
  <si>
    <t>YTD Gross Amount</t>
  </si>
  <si>
    <t>Deferred Compensation (Non-Roth)</t>
  </si>
  <si>
    <t>Federal Income Tax Base</t>
  </si>
  <si>
    <t>SBS Supplementary Benefits</t>
  </si>
  <si>
    <t>PERS/TRS/JRS</t>
  </si>
  <si>
    <t>Health Benefits</t>
  </si>
  <si>
    <t>Amount</t>
  </si>
  <si>
    <t>DEDUCTIONS</t>
  </si>
  <si>
    <t>NON-TAXABLE PAYMENTS</t>
  </si>
  <si>
    <t>Taxable Non-Cash Income</t>
  </si>
  <si>
    <t>Calculation Group</t>
  </si>
  <si>
    <t>Fully Non-Taxable Pay</t>
  </si>
  <si>
    <t>TAXABLE NON-MONETARY COMPENSATION</t>
  </si>
  <si>
    <t>PAYMENTS NOT SUBJECT TO MEDICARE WITHHOLDINGS</t>
  </si>
  <si>
    <t>Non-Medicare Pay</t>
  </si>
  <si>
    <t>This amount is found on your final paystub with a check issued date in the tax year being reviewed.</t>
  </si>
  <si>
    <t>These amounts increase total income reported to account for non-cash benefits such as legal trusts, or additional life insurance.</t>
  </si>
  <si>
    <t>This should closely mirror Box 5 on IRS form W-2 if this calculation aid is completed correctly.</t>
  </si>
  <si>
    <t>This should closely mirror Box 1 on IRS form W-2 if this calculation aid is completed correctly.</t>
  </si>
  <si>
    <t>These amounts reduce earnings totals for Medicare and Federal Income Tax for non-taxable payments such as certain types of per diem.</t>
  </si>
  <si>
    <t>These amounts reduce earnings totals for Medicare for types of wages such as Emergency Firefighters, Poll  Workers, and National Guard.</t>
  </si>
  <si>
    <t>These optional benefits deductions reduce earnings totals for both Medicare and Federal Income Tax.</t>
  </si>
  <si>
    <t>These Health-related benefits deductions reduce earnings totals for both Medicare and Federal Income Tax.</t>
  </si>
  <si>
    <t>These deductions for mandatory SBS reduce earnings totals for Federal Income Tax.</t>
  </si>
  <si>
    <t>These deductions for PERS retirement contributions reduce earnings totals for Federal Income Tax.</t>
  </si>
  <si>
    <t>These deductions for optional pre-tax deferred compensation contributions reduce earnings totals for Federal Income Tax.</t>
  </si>
  <si>
    <t>Please note that this document is an informational aid to estimate IRS form W-2 (boxes 1 &amp; 5) for State of Alaska employees for the purpose of comparing it to a final pay stub of a given year.</t>
  </si>
  <si>
    <r>
      <t xml:space="preserve">To complete the fields below you can find </t>
    </r>
    <r>
      <rPr>
        <b/>
        <sz val="11"/>
        <rFont val="Calibri"/>
        <family val="2"/>
        <scheme val="minor"/>
      </rPr>
      <t>YTD Gross Amount</t>
    </r>
    <r>
      <rPr>
        <sz val="11"/>
        <rFont val="Calibri"/>
        <family val="2"/>
        <scheme val="minor"/>
      </rPr>
      <t xml:space="preserve"> in your final State of Alaska pay stub for a given year and information for all other sections can be found in the Pay Summary information in IRIS ESS. A navigation aid for IRIS ESS can be found on the second tab in this document.</t>
    </r>
  </si>
  <si>
    <t>This should closely mirror Box 6 on IRS form W-2 if this calculation aid is completed correctly.</t>
  </si>
  <si>
    <t>Medicare Wages Base</t>
  </si>
  <si>
    <t>Medicare Withholdings</t>
  </si>
  <si>
    <t>MEDICARE SUMMARY</t>
  </si>
  <si>
    <t>FEDERAL INCOME TAX SUMMARY</t>
  </si>
  <si>
    <t>+</t>
  </si>
  <si>
    <t>-</t>
  </si>
  <si>
    <t>=</t>
  </si>
  <si>
    <r>
      <rPr>
        <b/>
        <u/>
        <sz val="15"/>
        <color rgb="FFFF0000"/>
        <rFont val="Calibri"/>
        <family val="2"/>
        <scheme val="minor"/>
      </rPr>
      <t>No part</t>
    </r>
    <r>
      <rPr>
        <b/>
        <sz val="15"/>
        <color rgb="FFFF0000"/>
        <rFont val="Calibri"/>
        <family val="2"/>
        <scheme val="minor"/>
      </rPr>
      <t xml:space="preserve"> of this document should be used in the preparation of tax filings.</t>
    </r>
  </si>
  <si>
    <r>
      <t xml:space="preserve">Employees with further questions should contact the </t>
    </r>
    <r>
      <rPr>
        <b/>
        <sz val="11"/>
        <rFont val="Calibri"/>
        <family val="2"/>
        <scheme val="minor"/>
      </rPr>
      <t>Employee Call Center</t>
    </r>
    <r>
      <rPr>
        <sz val="11"/>
        <rFont val="Calibri"/>
        <family val="2"/>
        <scheme val="minor"/>
      </rPr>
      <t xml:space="preserve"> at </t>
    </r>
    <r>
      <rPr>
        <b/>
        <sz val="11"/>
        <rFont val="Calibri"/>
        <family val="2"/>
        <scheme val="minor"/>
      </rPr>
      <t>(907) 465-3009</t>
    </r>
    <r>
      <rPr>
        <sz val="11"/>
        <rFont val="Calibri"/>
        <family val="2"/>
        <scheme val="minor"/>
      </rPr>
      <t xml:space="preserve"> or email at </t>
    </r>
    <r>
      <rPr>
        <b/>
        <sz val="11"/>
        <rFont val="Calibri"/>
        <family val="2"/>
        <scheme val="minor"/>
      </rPr>
      <t>EmployeeCallCenter@alaska.gov</t>
    </r>
    <r>
      <rPr>
        <sz val="11"/>
        <rFont val="Calibri"/>
        <family val="2"/>
        <scheme val="minor"/>
      </rPr>
      <t xml:space="preserve"> or contact their Payroll Service Center.
Those employees in the Office of the Governor, the Judicial Branch, or the Legislative Branch should contact their individual human resource payroll offices.</t>
    </r>
  </si>
  <si>
    <t>W-2 to Paystub Comparison Estimator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</si>
</sst>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u/>
      <sz val="15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" fontId="0" fillId="2" borderId="4" xfId="0" applyNumberFormat="1" applyFill="1" applyBorder="1" applyProtection="1">
      <protection locked="0"/>
    </xf>
    <xf numFmtId="4" fontId="0" fillId="3" borderId="4" xfId="0" applyNumberFormat="1" applyFill="1" applyBorder="1" applyProtection="1">
      <protection locked="0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right"/>
    </xf>
    <xf numFmtId="4" fontId="3" fillId="2" borderId="7" xfId="0" applyNumberFormat="1" applyFont="1" applyFill="1" applyBorder="1"/>
    <xf numFmtId="0" fontId="3" fillId="0" borderId="5" xfId="0" applyFont="1" applyBorder="1"/>
    <xf numFmtId="0" fontId="3" fillId="0" borderId="8" xfId="0" applyFont="1" applyBorder="1"/>
    <xf numFmtId="0" fontId="1" fillId="5" borderId="9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right"/>
    </xf>
    <xf numFmtId="4" fontId="0" fillId="5" borderId="4" xfId="0" applyNumberFormat="1" applyFill="1" applyBorder="1"/>
    <xf numFmtId="0" fontId="1" fillId="6" borderId="9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right"/>
    </xf>
    <xf numFmtId="4" fontId="0" fillId="6" borderId="4" xfId="0" applyNumberFormat="1" applyFill="1" applyBorder="1"/>
    <xf numFmtId="0" fontId="1" fillId="8" borderId="9" xfId="0" applyFont="1" applyFill="1" applyBorder="1" applyAlignment="1">
      <alignment horizontal="center" vertical="center"/>
    </xf>
    <xf numFmtId="0" fontId="0" fillId="8" borderId="11" xfId="0" applyFill="1" applyBorder="1" applyAlignment="1">
      <alignment horizontal="right"/>
    </xf>
    <xf numFmtId="4" fontId="0" fillId="8" borderId="4" xfId="0" applyNumberFormat="1" applyFill="1" applyBorder="1"/>
    <xf numFmtId="0" fontId="1" fillId="4" borderId="9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right"/>
    </xf>
    <xf numFmtId="4" fontId="0" fillId="4" borderId="4" xfId="0" applyNumberFormat="1" applyFill="1" applyBorder="1"/>
    <xf numFmtId="0" fontId="1" fillId="4" borderId="18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right"/>
    </xf>
    <xf numFmtId="4" fontId="0" fillId="4" borderId="6" xfId="0" applyNumberFormat="1" applyFill="1" applyBorder="1"/>
    <xf numFmtId="0" fontId="3" fillId="0" borderId="14" xfId="0" quotePrefix="1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4" fontId="3" fillId="0" borderId="7" xfId="0" applyNumberFormat="1" applyFont="1" applyBorder="1" applyAlignment="1">
      <alignment vertical="center"/>
    </xf>
    <xf numFmtId="0" fontId="3" fillId="0" borderId="9" xfId="0" quotePrefix="1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4" fontId="3" fillId="0" borderId="4" xfId="0" applyNumberFormat="1" applyFont="1" applyBorder="1" applyAlignment="1">
      <alignment vertical="center"/>
    </xf>
    <xf numFmtId="4" fontId="3" fillId="2" borderId="7" xfId="0" applyNumberFormat="1" applyFont="1" applyFill="1" applyBorder="1" applyAlignment="1">
      <alignment horizontal="right"/>
    </xf>
    <xf numFmtId="0" fontId="1" fillId="0" borderId="0" xfId="0" applyFont="1"/>
    <xf numFmtId="0" fontId="3" fillId="0" borderId="15" xfId="0" quotePrefix="1" applyFont="1" applyBorder="1" applyAlignment="1">
      <alignment horizontal="center" vertical="center"/>
    </xf>
    <xf numFmtId="0" fontId="3" fillId="0" borderId="16" xfId="0" applyFont="1" applyBorder="1" applyAlignment="1">
      <alignment horizontal="right"/>
    </xf>
    <xf numFmtId="4" fontId="3" fillId="0" borderId="17" xfId="0" applyNumberFormat="1" applyFont="1" applyBorder="1"/>
    <xf numFmtId="0" fontId="3" fillId="0" borderId="17" xfId="0" applyFont="1" applyBorder="1"/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0" fillId="3" borderId="11" xfId="0" applyNumberFormat="1" applyFill="1" applyBorder="1" applyProtection="1">
      <protection locked="0"/>
    </xf>
    <xf numFmtId="2" fontId="0" fillId="0" borderId="4" xfId="0" applyNumberFormat="1" applyBorder="1" applyAlignment="1" applyProtection="1">
      <alignment horizontal="right"/>
      <protection locked="0"/>
    </xf>
    <xf numFmtId="0" fontId="8" fillId="0" borderId="0" xfId="0" applyFont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0" fontId="1" fillId="0" borderId="5" xfId="0" applyFont="1" applyBorder="1" applyAlignment="1">
      <alignment horizontal="right" wrapText="1"/>
    </xf>
    <xf numFmtId="0" fontId="3" fillId="0" borderId="1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FB77C-6040-4AED-993E-57F0EFAA112D}">
  <sheetPr>
    <pageSetUpPr fitToPage="1"/>
  </sheetPr>
  <dimension ref="A1:H85"/>
  <sheetViews>
    <sheetView showGridLines="0" tabSelected="1" zoomScaleNormal="100" workbookViewId="0">
      <selection activeCell="D12" sqref="D12"/>
    </sheetView>
  </sheetViews>
  <sheetFormatPr defaultRowHeight="14.4" x14ac:dyDescent="0.3"/>
  <cols>
    <col min="1" max="1" width="1.44140625" customWidth="1"/>
    <col min="2" max="2" width="2.88671875" customWidth="1"/>
    <col min="3" max="3" width="32.88671875" customWidth="1"/>
    <col min="4" max="4" width="14.33203125" customWidth="1"/>
    <col min="5" max="6" width="35.6640625" customWidth="1"/>
    <col min="7" max="7" width="14.33203125" customWidth="1"/>
    <col min="8" max="8" width="35.6640625" customWidth="1"/>
    <col min="9" max="9" width="1.44140625" customWidth="1"/>
  </cols>
  <sheetData>
    <row r="1" spans="2:8" ht="22.5" customHeight="1" x14ac:dyDescent="0.3">
      <c r="B1" s="51" t="s">
        <v>100</v>
      </c>
      <c r="C1" s="51"/>
      <c r="D1" s="51"/>
      <c r="E1" s="51"/>
      <c r="F1" s="51"/>
      <c r="G1" s="51"/>
      <c r="H1" s="51"/>
    </row>
    <row r="2" spans="2:8" s="48" customFormat="1" ht="22.5" customHeight="1" x14ac:dyDescent="0.3">
      <c r="B2" s="79" t="s">
        <v>88</v>
      </c>
      <c r="C2" s="79"/>
      <c r="D2" s="79"/>
      <c r="E2" s="79"/>
      <c r="F2" s="79"/>
      <c r="G2" s="79"/>
      <c r="H2" s="79"/>
    </row>
    <row r="3" spans="2:8" ht="19.8" x14ac:dyDescent="0.3">
      <c r="B3" s="70" t="s">
        <v>98</v>
      </c>
      <c r="C3" s="70"/>
      <c r="D3" s="71"/>
      <c r="E3" s="71"/>
      <c r="F3" s="71"/>
      <c r="G3" s="71"/>
      <c r="H3" s="71"/>
    </row>
    <row r="4" spans="2:8" ht="7.5" customHeight="1" x14ac:dyDescent="0.3">
      <c r="B4" s="46"/>
      <c r="C4" s="46"/>
      <c r="D4" s="47"/>
      <c r="E4" s="47"/>
      <c r="F4" s="47"/>
      <c r="G4" s="47"/>
      <c r="H4" s="47"/>
    </row>
    <row r="5" spans="2:8" ht="15" customHeight="1" x14ac:dyDescent="0.3">
      <c r="B5" s="72" t="s">
        <v>99</v>
      </c>
      <c r="C5" s="72"/>
      <c r="D5" s="72"/>
      <c r="E5" s="72"/>
      <c r="F5" s="72"/>
      <c r="G5" s="72"/>
      <c r="H5" s="72"/>
    </row>
    <row r="6" spans="2:8" ht="15" customHeight="1" x14ac:dyDescent="0.3">
      <c r="B6" s="72"/>
      <c r="C6" s="72"/>
      <c r="D6" s="72"/>
      <c r="E6" s="72"/>
      <c r="F6" s="72"/>
      <c r="G6" s="72"/>
      <c r="H6" s="72"/>
    </row>
    <row r="7" spans="2:8" ht="7.5" customHeight="1" x14ac:dyDescent="0.3">
      <c r="B7" s="3"/>
      <c r="C7" s="3"/>
      <c r="D7" s="3"/>
      <c r="E7" s="3"/>
      <c r="F7" s="3"/>
      <c r="G7" s="3"/>
      <c r="H7" s="3"/>
    </row>
    <row r="8" spans="2:8" ht="15" customHeight="1" x14ac:dyDescent="0.3">
      <c r="B8" s="72" t="s">
        <v>89</v>
      </c>
      <c r="C8" s="72"/>
      <c r="D8" s="72"/>
      <c r="E8" s="72"/>
      <c r="F8" s="72"/>
      <c r="G8" s="72"/>
      <c r="H8" s="72"/>
    </row>
    <row r="9" spans="2:8" ht="15" customHeight="1" x14ac:dyDescent="0.3">
      <c r="B9" s="72"/>
      <c r="C9" s="72"/>
      <c r="D9" s="72"/>
      <c r="E9" s="72"/>
      <c r="F9" s="72"/>
      <c r="G9" s="72"/>
      <c r="H9" s="72"/>
    </row>
    <row r="10" spans="2:8" ht="7.5" customHeight="1" x14ac:dyDescent="0.3">
      <c r="B10" s="3"/>
      <c r="C10" s="3"/>
      <c r="D10" s="3"/>
      <c r="E10" s="3"/>
      <c r="F10" s="3"/>
      <c r="G10" s="3"/>
      <c r="H10" s="3"/>
    </row>
    <row r="11" spans="2:8" x14ac:dyDescent="0.3">
      <c r="D11" s="4" t="s">
        <v>68</v>
      </c>
      <c r="E11" s="5" t="s">
        <v>72</v>
      </c>
    </row>
    <row r="12" spans="2:8" x14ac:dyDescent="0.3">
      <c r="D12" s="1"/>
      <c r="E12" s="6" t="s">
        <v>62</v>
      </c>
    </row>
    <row r="13" spans="2:8" ht="7.5" customHeight="1" thickBot="1" x14ac:dyDescent="0.35"/>
    <row r="14" spans="2:8" ht="20.399999999999999" thickBot="1" x14ac:dyDescent="0.45">
      <c r="B14" s="80" t="s">
        <v>74</v>
      </c>
      <c r="C14" s="81"/>
      <c r="D14" s="81"/>
      <c r="E14" s="81"/>
      <c r="F14" s="81"/>
      <c r="G14" s="81"/>
      <c r="H14" s="82"/>
    </row>
    <row r="15" spans="2:8" s="8" customFormat="1" x14ac:dyDescent="0.3">
      <c r="B15" s="60" t="s">
        <v>48</v>
      </c>
      <c r="C15" s="60"/>
      <c r="D15" s="4" t="s">
        <v>68</v>
      </c>
      <c r="E15" s="5" t="s">
        <v>72</v>
      </c>
      <c r="F15" s="7" t="s">
        <v>48</v>
      </c>
      <c r="G15" s="4" t="s">
        <v>68</v>
      </c>
      <c r="H15" s="5" t="s">
        <v>72</v>
      </c>
    </row>
    <row r="16" spans="2:8" x14ac:dyDescent="0.3">
      <c r="B16" s="58" t="s">
        <v>45</v>
      </c>
      <c r="C16" s="59"/>
      <c r="D16" s="2"/>
      <c r="E16" t="s">
        <v>71</v>
      </c>
      <c r="F16" s="9" t="s">
        <v>41</v>
      </c>
      <c r="G16" s="2"/>
      <c r="H16" t="s">
        <v>71</v>
      </c>
    </row>
    <row r="17" spans="2:8" x14ac:dyDescent="0.3">
      <c r="B17" s="58" t="s">
        <v>47</v>
      </c>
      <c r="C17" s="59"/>
      <c r="D17" s="2"/>
      <c r="E17" t="s">
        <v>71</v>
      </c>
      <c r="F17" s="9" t="s">
        <v>44</v>
      </c>
      <c r="G17" s="2"/>
      <c r="H17" t="s">
        <v>71</v>
      </c>
    </row>
    <row r="18" spans="2:8" x14ac:dyDescent="0.3">
      <c r="B18" s="58" t="s">
        <v>46</v>
      </c>
      <c r="C18" s="59"/>
      <c r="D18" s="2"/>
      <c r="E18" t="s">
        <v>71</v>
      </c>
      <c r="F18" s="9" t="s">
        <v>43</v>
      </c>
      <c r="G18" s="2"/>
      <c r="H18" t="s">
        <v>71</v>
      </c>
    </row>
    <row r="19" spans="2:8" x14ac:dyDescent="0.3">
      <c r="B19" s="58" t="s">
        <v>40</v>
      </c>
      <c r="C19" s="58"/>
      <c r="D19" s="2"/>
      <c r="E19" t="s">
        <v>71</v>
      </c>
      <c r="F19" s="9" t="s">
        <v>42</v>
      </c>
      <c r="G19" s="50"/>
      <c r="H19" t="s">
        <v>71</v>
      </c>
    </row>
    <row r="20" spans="2:8" ht="7.5" customHeight="1" thickBot="1" x14ac:dyDescent="0.35">
      <c r="B20" s="13"/>
      <c r="C20" s="13"/>
    </row>
    <row r="21" spans="2:8" ht="20.399999999999999" thickBot="1" x14ac:dyDescent="0.45">
      <c r="B21" s="73" t="s">
        <v>70</v>
      </c>
      <c r="C21" s="74"/>
      <c r="D21" s="74"/>
      <c r="E21" s="74"/>
      <c r="F21" s="74"/>
      <c r="G21" s="74"/>
      <c r="H21" s="75"/>
    </row>
    <row r="22" spans="2:8" s="8" customFormat="1" x14ac:dyDescent="0.3">
      <c r="B22" s="60" t="s">
        <v>48</v>
      </c>
      <c r="C22" s="60"/>
      <c r="D22" s="10" t="s">
        <v>68</v>
      </c>
      <c r="E22" s="11" t="s">
        <v>72</v>
      </c>
      <c r="F22" s="7" t="s">
        <v>48</v>
      </c>
      <c r="G22" s="10" t="s">
        <v>68</v>
      </c>
      <c r="H22" s="11" t="s">
        <v>72</v>
      </c>
    </row>
    <row r="23" spans="2:8" x14ac:dyDescent="0.3">
      <c r="B23" s="58">
        <v>383</v>
      </c>
      <c r="C23" s="59"/>
      <c r="D23" s="2"/>
      <c r="E23" t="s">
        <v>73</v>
      </c>
      <c r="F23" s="9">
        <v>388</v>
      </c>
      <c r="G23" s="2"/>
      <c r="H23" t="s">
        <v>73</v>
      </c>
    </row>
    <row r="24" spans="2:8" x14ac:dyDescent="0.3">
      <c r="B24" s="58" t="s">
        <v>56</v>
      </c>
      <c r="C24" s="59"/>
      <c r="D24" s="2"/>
      <c r="E24" t="s">
        <v>73</v>
      </c>
      <c r="F24" s="9" t="s">
        <v>59</v>
      </c>
      <c r="G24" s="2"/>
      <c r="H24" t="s">
        <v>73</v>
      </c>
    </row>
    <row r="25" spans="2:8" x14ac:dyDescent="0.3">
      <c r="B25" s="58">
        <v>384</v>
      </c>
      <c r="C25" s="59"/>
      <c r="D25" s="2"/>
      <c r="E25" t="s">
        <v>73</v>
      </c>
      <c r="F25" s="9">
        <v>389</v>
      </c>
      <c r="G25" s="2"/>
      <c r="H25" t="s">
        <v>73</v>
      </c>
    </row>
    <row r="26" spans="2:8" x14ac:dyDescent="0.3">
      <c r="B26" s="58" t="s">
        <v>57</v>
      </c>
      <c r="C26" s="59"/>
      <c r="D26" s="2"/>
      <c r="E26" t="s">
        <v>73</v>
      </c>
      <c r="F26" s="9" t="s">
        <v>60</v>
      </c>
      <c r="G26" s="2"/>
      <c r="H26" t="s">
        <v>73</v>
      </c>
    </row>
    <row r="27" spans="2:8" x14ac:dyDescent="0.3">
      <c r="B27" s="58">
        <v>387</v>
      </c>
      <c r="C27" s="59"/>
      <c r="D27" s="2"/>
      <c r="E27" t="s">
        <v>73</v>
      </c>
      <c r="F27" s="9">
        <v>399</v>
      </c>
      <c r="G27" s="2"/>
      <c r="H27" t="s">
        <v>73</v>
      </c>
    </row>
    <row r="28" spans="2:8" x14ac:dyDescent="0.3">
      <c r="B28" s="58" t="s">
        <v>58</v>
      </c>
      <c r="C28" s="58"/>
      <c r="D28" s="2"/>
      <c r="E28" t="s">
        <v>73</v>
      </c>
      <c r="F28" s="9"/>
      <c r="G28" s="9"/>
    </row>
    <row r="29" spans="2:8" ht="7.5" customHeight="1" thickBot="1" x14ac:dyDescent="0.35">
      <c r="B29" s="13"/>
      <c r="C29" s="13"/>
    </row>
    <row r="30" spans="2:8" ht="20.399999999999999" thickBot="1" x14ac:dyDescent="0.45">
      <c r="B30" s="83" t="s">
        <v>75</v>
      </c>
      <c r="C30" s="84"/>
      <c r="D30" s="84"/>
      <c r="E30" s="84"/>
      <c r="F30" s="84"/>
      <c r="G30" s="84"/>
      <c r="H30" s="85"/>
    </row>
    <row r="31" spans="2:8" s="8" customFormat="1" x14ac:dyDescent="0.3">
      <c r="B31" s="60" t="s">
        <v>48</v>
      </c>
      <c r="C31" s="60"/>
      <c r="D31" s="10" t="s">
        <v>68</v>
      </c>
      <c r="E31" s="11" t="s">
        <v>72</v>
      </c>
      <c r="F31" s="7" t="s">
        <v>48</v>
      </c>
      <c r="G31" s="10" t="s">
        <v>68</v>
      </c>
      <c r="H31" s="11" t="s">
        <v>72</v>
      </c>
    </row>
    <row r="32" spans="2:8" x14ac:dyDescent="0.3">
      <c r="B32" s="58" t="s">
        <v>55</v>
      </c>
      <c r="C32" s="59"/>
      <c r="D32" s="2"/>
      <c r="E32" t="s">
        <v>76</v>
      </c>
      <c r="F32" s="9" t="s">
        <v>52</v>
      </c>
      <c r="G32" s="2"/>
      <c r="H32" t="s">
        <v>76</v>
      </c>
    </row>
    <row r="33" spans="2:8" x14ac:dyDescent="0.3">
      <c r="B33" s="58" t="s">
        <v>51</v>
      </c>
      <c r="C33" s="59"/>
      <c r="D33" s="2"/>
      <c r="E33" t="s">
        <v>76</v>
      </c>
      <c r="F33" s="9" t="s">
        <v>54</v>
      </c>
      <c r="G33" s="2"/>
      <c r="H33" t="s">
        <v>76</v>
      </c>
    </row>
    <row r="34" spans="2:8" x14ac:dyDescent="0.3">
      <c r="B34" s="58" t="s">
        <v>50</v>
      </c>
      <c r="C34" s="59"/>
      <c r="D34" s="2"/>
      <c r="E34" t="s">
        <v>76</v>
      </c>
      <c r="F34" s="9" t="s">
        <v>49</v>
      </c>
      <c r="G34" s="2"/>
      <c r="H34" t="s">
        <v>76</v>
      </c>
    </row>
    <row r="35" spans="2:8" x14ac:dyDescent="0.3">
      <c r="B35" s="58" t="s">
        <v>53</v>
      </c>
      <c r="C35" s="59"/>
      <c r="D35" s="49"/>
      <c r="E35" t="s">
        <v>76</v>
      </c>
      <c r="F35" s="9"/>
      <c r="G35" s="9"/>
    </row>
    <row r="36" spans="2:8" ht="7.5" customHeight="1" thickBot="1" x14ac:dyDescent="0.35">
      <c r="B36" s="13"/>
      <c r="C36" s="13"/>
    </row>
    <row r="37" spans="2:8" ht="20.399999999999999" thickBot="1" x14ac:dyDescent="0.45">
      <c r="B37" s="76" t="s">
        <v>69</v>
      </c>
      <c r="C37" s="77"/>
      <c r="D37" s="77"/>
      <c r="E37" s="77"/>
      <c r="F37" s="77"/>
      <c r="G37" s="77"/>
      <c r="H37" s="78"/>
    </row>
    <row r="38" spans="2:8" s="8" customFormat="1" x14ac:dyDescent="0.3">
      <c r="B38" s="60" t="s">
        <v>48</v>
      </c>
      <c r="C38" s="60"/>
      <c r="D38" s="4" t="s">
        <v>68</v>
      </c>
      <c r="E38" s="5" t="s">
        <v>72</v>
      </c>
      <c r="F38" s="7" t="s">
        <v>48</v>
      </c>
      <c r="G38" s="4" t="s">
        <v>68</v>
      </c>
      <c r="H38" s="5" t="s">
        <v>72</v>
      </c>
    </row>
    <row r="39" spans="2:8" x14ac:dyDescent="0.3">
      <c r="B39" s="58" t="s">
        <v>10</v>
      </c>
      <c r="C39" s="59"/>
      <c r="D39" s="2"/>
      <c r="E39" s="12" t="s">
        <v>67</v>
      </c>
      <c r="F39" s="9" t="s">
        <v>26</v>
      </c>
      <c r="G39" s="2"/>
      <c r="H39" s="12" t="s">
        <v>66</v>
      </c>
    </row>
    <row r="40" spans="2:8" x14ac:dyDescent="0.3">
      <c r="B40" s="58" t="s">
        <v>11</v>
      </c>
      <c r="C40" s="59"/>
      <c r="D40" s="2"/>
      <c r="E40" s="12" t="s">
        <v>67</v>
      </c>
      <c r="F40" s="9" t="s">
        <v>24</v>
      </c>
      <c r="G40" s="2"/>
      <c r="H40" s="12" t="s">
        <v>66</v>
      </c>
    </row>
    <row r="41" spans="2:8" x14ac:dyDescent="0.3">
      <c r="B41" s="58" t="s">
        <v>12</v>
      </c>
      <c r="C41" s="59"/>
      <c r="D41" s="2"/>
      <c r="E41" s="12" t="s">
        <v>67</v>
      </c>
      <c r="F41" s="9" t="s">
        <v>21</v>
      </c>
      <c r="G41" s="2"/>
      <c r="H41" s="12" t="s">
        <v>66</v>
      </c>
    </row>
    <row r="42" spans="2:8" x14ac:dyDescent="0.3">
      <c r="B42" s="58" t="s">
        <v>15</v>
      </c>
      <c r="C42" s="59"/>
      <c r="D42" s="2"/>
      <c r="E42" s="12" t="s">
        <v>67</v>
      </c>
      <c r="F42" s="9" t="s">
        <v>25</v>
      </c>
      <c r="G42" s="2"/>
      <c r="H42" s="12" t="s">
        <v>66</v>
      </c>
    </row>
    <row r="43" spans="2:8" x14ac:dyDescent="0.3">
      <c r="B43" s="58" t="s">
        <v>31</v>
      </c>
      <c r="C43" s="59"/>
      <c r="D43" s="2"/>
      <c r="E43" s="12" t="s">
        <v>63</v>
      </c>
      <c r="F43" s="9" t="s">
        <v>35</v>
      </c>
      <c r="G43" s="2"/>
      <c r="H43" s="12" t="s">
        <v>66</v>
      </c>
    </row>
    <row r="44" spans="2:8" x14ac:dyDescent="0.3">
      <c r="B44" s="58" t="s">
        <v>32</v>
      </c>
      <c r="C44" s="59"/>
      <c r="D44" s="2"/>
      <c r="E44" s="12" t="s">
        <v>63</v>
      </c>
      <c r="F44" s="9" t="s">
        <v>37</v>
      </c>
      <c r="G44" s="2"/>
      <c r="H44" s="12" t="s">
        <v>66</v>
      </c>
    </row>
    <row r="45" spans="2:8" x14ac:dyDescent="0.3">
      <c r="B45" s="58" t="s">
        <v>34</v>
      </c>
      <c r="C45" s="59"/>
      <c r="D45" s="2"/>
      <c r="E45" s="12" t="s">
        <v>63</v>
      </c>
      <c r="F45" s="9" t="s">
        <v>19</v>
      </c>
      <c r="G45" s="2"/>
      <c r="H45" s="12" t="s">
        <v>61</v>
      </c>
    </row>
    <row r="46" spans="2:8" x14ac:dyDescent="0.3">
      <c r="B46" s="58" t="s">
        <v>33</v>
      </c>
      <c r="C46" s="59"/>
      <c r="D46" s="2"/>
      <c r="E46" s="12" t="s">
        <v>63</v>
      </c>
      <c r="F46" s="9" t="s">
        <v>1</v>
      </c>
      <c r="G46" s="2"/>
      <c r="H46" s="12" t="s">
        <v>65</v>
      </c>
    </row>
    <row r="47" spans="2:8" x14ac:dyDescent="0.3">
      <c r="B47" s="58" t="s">
        <v>9</v>
      </c>
      <c r="C47" s="59"/>
      <c r="D47" s="2"/>
      <c r="E47" s="12" t="s">
        <v>67</v>
      </c>
      <c r="F47" s="9" t="s">
        <v>0</v>
      </c>
      <c r="G47" s="2"/>
      <c r="H47" s="12" t="s">
        <v>65</v>
      </c>
    </row>
    <row r="48" spans="2:8" x14ac:dyDescent="0.3">
      <c r="B48" s="58" t="s">
        <v>7</v>
      </c>
      <c r="C48" s="59"/>
      <c r="D48" s="2"/>
      <c r="E48" s="12" t="s">
        <v>67</v>
      </c>
      <c r="F48" s="9" t="s">
        <v>3</v>
      </c>
      <c r="G48" s="2"/>
      <c r="H48" s="12" t="s">
        <v>65</v>
      </c>
    </row>
    <row r="49" spans="2:8" x14ac:dyDescent="0.3">
      <c r="B49" s="58" t="s">
        <v>8</v>
      </c>
      <c r="C49" s="59"/>
      <c r="D49" s="2"/>
      <c r="E49" s="12" t="s">
        <v>67</v>
      </c>
      <c r="F49" s="9" t="s">
        <v>2</v>
      </c>
      <c r="G49" s="2"/>
      <c r="H49" s="12" t="s">
        <v>65</v>
      </c>
    </row>
    <row r="50" spans="2:8" x14ac:dyDescent="0.3">
      <c r="B50" s="58" t="s">
        <v>30</v>
      </c>
      <c r="C50" s="59"/>
      <c r="D50" s="2"/>
      <c r="E50" s="12" t="s">
        <v>66</v>
      </c>
      <c r="F50" s="9" t="s">
        <v>20</v>
      </c>
      <c r="G50" s="2"/>
      <c r="H50" s="12" t="s">
        <v>61</v>
      </c>
    </row>
    <row r="51" spans="2:8" x14ac:dyDescent="0.3">
      <c r="B51" s="58" t="s">
        <v>39</v>
      </c>
      <c r="C51" s="59"/>
      <c r="D51" s="2"/>
      <c r="E51" s="12" t="s">
        <v>66</v>
      </c>
      <c r="F51" s="9" t="s">
        <v>17</v>
      </c>
      <c r="G51" s="2"/>
      <c r="H51" s="12" t="s">
        <v>67</v>
      </c>
    </row>
    <row r="52" spans="2:8" x14ac:dyDescent="0.3">
      <c r="B52" s="58" t="s">
        <v>14</v>
      </c>
      <c r="C52" s="59"/>
      <c r="D52" s="2"/>
      <c r="E52" s="12" t="s">
        <v>67</v>
      </c>
      <c r="F52" s="9" t="s">
        <v>6</v>
      </c>
      <c r="G52" s="2"/>
      <c r="H52" s="12" t="s">
        <v>67</v>
      </c>
    </row>
    <row r="53" spans="2:8" x14ac:dyDescent="0.3">
      <c r="B53" s="58" t="s">
        <v>5</v>
      </c>
      <c r="C53" s="59"/>
      <c r="D53" s="2"/>
      <c r="E53" s="12" t="s">
        <v>67</v>
      </c>
      <c r="F53" s="9" t="s">
        <v>16</v>
      </c>
      <c r="G53" s="2"/>
      <c r="H53" s="12" t="s">
        <v>67</v>
      </c>
    </row>
    <row r="54" spans="2:8" x14ac:dyDescent="0.3">
      <c r="B54" s="58" t="s">
        <v>4</v>
      </c>
      <c r="C54" s="59"/>
      <c r="D54" s="2"/>
      <c r="E54" s="12" t="s">
        <v>67</v>
      </c>
      <c r="F54" s="9" t="s">
        <v>18</v>
      </c>
      <c r="G54" s="2"/>
      <c r="H54" s="12" t="s">
        <v>67</v>
      </c>
    </row>
    <row r="55" spans="2:8" x14ac:dyDescent="0.3">
      <c r="B55" s="58" t="s">
        <v>13</v>
      </c>
      <c r="C55" s="59"/>
      <c r="D55" s="2"/>
      <c r="E55" s="12" t="s">
        <v>67</v>
      </c>
      <c r="F55" s="9" t="s">
        <v>28</v>
      </c>
      <c r="G55" s="2"/>
      <c r="H55" s="12" t="s">
        <v>66</v>
      </c>
    </row>
    <row r="56" spans="2:8" x14ac:dyDescent="0.3">
      <c r="B56" s="58" t="s">
        <v>23</v>
      </c>
      <c r="C56" s="59"/>
      <c r="D56" s="2"/>
      <c r="E56" s="12" t="s">
        <v>66</v>
      </c>
      <c r="F56" s="9" t="s">
        <v>29</v>
      </c>
      <c r="G56" s="2"/>
      <c r="H56" s="12" t="s">
        <v>66</v>
      </c>
    </row>
    <row r="57" spans="2:8" x14ac:dyDescent="0.3">
      <c r="B57" s="58" t="s">
        <v>22</v>
      </c>
      <c r="C57" s="59"/>
      <c r="D57" s="2"/>
      <c r="E57" s="12" t="s">
        <v>66</v>
      </c>
      <c r="F57" s="9" t="s">
        <v>36</v>
      </c>
      <c r="G57" s="2"/>
      <c r="H57" s="12" t="s">
        <v>66</v>
      </c>
    </row>
    <row r="58" spans="2:8" x14ac:dyDescent="0.3">
      <c r="B58" s="58" t="s">
        <v>27</v>
      </c>
      <c r="C58" s="59"/>
      <c r="D58" s="2"/>
      <c r="E58" s="12" t="s">
        <v>66</v>
      </c>
      <c r="F58" s="9" t="s">
        <v>38</v>
      </c>
      <c r="G58" s="2"/>
      <c r="H58" s="12" t="s">
        <v>66</v>
      </c>
    </row>
    <row r="59" spans="2:8" ht="7.5" customHeight="1" thickBot="1" x14ac:dyDescent="0.35">
      <c r="B59" s="13"/>
      <c r="C59" s="13"/>
    </row>
    <row r="60" spans="2:8" ht="20.399999999999999" thickBot="1" x14ac:dyDescent="0.45">
      <c r="B60" s="67" t="s">
        <v>93</v>
      </c>
      <c r="C60" s="68"/>
      <c r="D60" s="68"/>
      <c r="E60" s="68"/>
      <c r="F60" s="68"/>
      <c r="G60" s="68"/>
      <c r="H60" s="69"/>
    </row>
    <row r="61" spans="2:8" ht="19.8" x14ac:dyDescent="0.4">
      <c r="B61" s="14"/>
      <c r="C61" s="15" t="s">
        <v>62</v>
      </c>
      <c r="D61" s="16">
        <f>D12</f>
        <v>0</v>
      </c>
      <c r="E61" s="17" t="s">
        <v>77</v>
      </c>
      <c r="F61" s="17"/>
      <c r="G61" s="17"/>
      <c r="H61" s="18"/>
    </row>
    <row r="62" spans="2:8" x14ac:dyDescent="0.3">
      <c r="B62" s="19" t="s">
        <v>95</v>
      </c>
      <c r="C62" s="20" t="s">
        <v>71</v>
      </c>
      <c r="D62" s="21">
        <f>SUM(D16:D19,G16:G19)</f>
        <v>0</v>
      </c>
      <c r="E62" s="55" t="s">
        <v>78</v>
      </c>
      <c r="F62" s="56"/>
      <c r="G62" s="56"/>
      <c r="H62" s="57"/>
    </row>
    <row r="63" spans="2:8" x14ac:dyDescent="0.3">
      <c r="B63" s="22" t="s">
        <v>96</v>
      </c>
      <c r="C63" s="23" t="s">
        <v>73</v>
      </c>
      <c r="D63" s="24">
        <f>SUM(D23:D28,G23:G27)</f>
        <v>0</v>
      </c>
      <c r="E63" s="55" t="s">
        <v>81</v>
      </c>
      <c r="F63" s="56"/>
      <c r="G63" s="56"/>
      <c r="H63" s="57"/>
    </row>
    <row r="64" spans="2:8" x14ac:dyDescent="0.3">
      <c r="B64" s="25" t="s">
        <v>96</v>
      </c>
      <c r="C64" s="26" t="s">
        <v>76</v>
      </c>
      <c r="D64" s="27">
        <f>SUM(D32:D35,G32:G34)</f>
        <v>0</v>
      </c>
      <c r="E64" s="55" t="s">
        <v>82</v>
      </c>
      <c r="F64" s="56"/>
      <c r="G64" s="56"/>
      <c r="H64" s="57"/>
    </row>
    <row r="65" spans="1:8" x14ac:dyDescent="0.3">
      <c r="B65" s="28" t="s">
        <v>96</v>
      </c>
      <c r="C65" s="29" t="s">
        <v>65</v>
      </c>
      <c r="D65" s="30">
        <f>SUMIF($E$39:$E$58,C65,$D$39:$D$58)+SUMIF($H$39:$H$58,C65,$G$39:$G$58)</f>
        <v>0</v>
      </c>
      <c r="E65" s="55" t="s">
        <v>83</v>
      </c>
      <c r="F65" s="56"/>
      <c r="G65" s="56"/>
      <c r="H65" s="57"/>
    </row>
    <row r="66" spans="1:8" ht="15" thickBot="1" x14ac:dyDescent="0.35">
      <c r="B66" s="31" t="s">
        <v>96</v>
      </c>
      <c r="C66" s="32" t="s">
        <v>67</v>
      </c>
      <c r="D66" s="33">
        <f>SUMIF($E$39:$E$58,C66,$D$39:$D$58)+SUMIF($H$39:$H$58,C66,$G$39:$G$58)</f>
        <v>0</v>
      </c>
      <c r="E66" s="52" t="s">
        <v>84</v>
      </c>
      <c r="F66" s="53"/>
      <c r="G66" s="53"/>
      <c r="H66" s="54"/>
    </row>
    <row r="67" spans="1:8" ht="19.8" x14ac:dyDescent="0.3">
      <c r="B67" s="34" t="s">
        <v>97</v>
      </c>
      <c r="C67" s="35" t="s">
        <v>91</v>
      </c>
      <c r="D67" s="36">
        <f>D61+D62-SUM(D63:D66)</f>
        <v>0</v>
      </c>
      <c r="E67" s="61" t="s">
        <v>79</v>
      </c>
      <c r="F67" s="62"/>
      <c r="G67" s="62"/>
      <c r="H67" s="63"/>
    </row>
    <row r="68" spans="1:8" ht="7.5" customHeight="1" x14ac:dyDescent="0.3">
      <c r="B68" s="13"/>
      <c r="C68" s="13"/>
    </row>
    <row r="69" spans="1:8" ht="19.8" x14ac:dyDescent="0.3">
      <c r="B69" s="37"/>
      <c r="C69" s="38" t="s">
        <v>92</v>
      </c>
      <c r="D69" s="39">
        <f>IF(D67&lt;=200000,ROUND(D67*0.0145,2),ROUND(D67*0.0145,2)+ROUND((D67-200000)*0.009,2))</f>
        <v>0</v>
      </c>
      <c r="E69" s="64" t="s">
        <v>90</v>
      </c>
      <c r="F69" s="65"/>
      <c r="G69" s="65"/>
      <c r="H69" s="66"/>
    </row>
    <row r="70" spans="1:8" ht="7.5" customHeight="1" thickBot="1" x14ac:dyDescent="0.35">
      <c r="B70" s="13"/>
      <c r="C70" s="13"/>
    </row>
    <row r="71" spans="1:8" ht="20.399999999999999" thickBot="1" x14ac:dyDescent="0.45">
      <c r="B71" s="67" t="s">
        <v>94</v>
      </c>
      <c r="C71" s="68"/>
      <c r="D71" s="68"/>
      <c r="E71" s="68"/>
      <c r="F71" s="68"/>
      <c r="G71" s="68"/>
      <c r="H71" s="69"/>
    </row>
    <row r="72" spans="1:8" ht="19.8" x14ac:dyDescent="0.4">
      <c r="B72" s="14"/>
      <c r="C72" s="15" t="s">
        <v>62</v>
      </c>
      <c r="D72" s="40">
        <f>D12</f>
        <v>0</v>
      </c>
      <c r="E72" s="17" t="s">
        <v>77</v>
      </c>
      <c r="F72" s="17"/>
      <c r="G72" s="17"/>
      <c r="H72" s="18"/>
    </row>
    <row r="73" spans="1:8" x14ac:dyDescent="0.3">
      <c r="A73" s="41"/>
      <c r="B73" s="19" t="s">
        <v>95</v>
      </c>
      <c r="C73" s="20" t="s">
        <v>71</v>
      </c>
      <c r="D73" s="21">
        <f>SUM(D16:D19,G16:G19)</f>
        <v>0</v>
      </c>
      <c r="E73" s="55" t="s">
        <v>78</v>
      </c>
      <c r="F73" s="56"/>
      <c r="G73" s="56"/>
      <c r="H73" s="57"/>
    </row>
    <row r="74" spans="1:8" x14ac:dyDescent="0.3">
      <c r="B74" s="22" t="s">
        <v>96</v>
      </c>
      <c r="C74" s="23" t="s">
        <v>73</v>
      </c>
      <c r="D74" s="24">
        <f>SUM(D23:D28,G23:G27)</f>
        <v>0</v>
      </c>
      <c r="E74" s="55" t="s">
        <v>81</v>
      </c>
      <c r="F74" s="56"/>
      <c r="G74" s="56"/>
      <c r="H74" s="57"/>
    </row>
    <row r="75" spans="1:8" x14ac:dyDescent="0.3">
      <c r="A75" s="41"/>
      <c r="B75" s="28" t="s">
        <v>96</v>
      </c>
      <c r="C75" s="29" t="s">
        <v>65</v>
      </c>
      <c r="D75" s="30">
        <f>SUMIF($E$39:$E$58,C75,$D$39:$D$58)+SUMIF($H$39:$H$58,C75,$G$39:$G$58)</f>
        <v>0</v>
      </c>
      <c r="E75" s="55" t="s">
        <v>83</v>
      </c>
      <c r="F75" s="56"/>
      <c r="G75" s="56"/>
      <c r="H75" s="57"/>
    </row>
    <row r="76" spans="1:8" x14ac:dyDescent="0.3">
      <c r="A76" s="41"/>
      <c r="B76" s="28" t="s">
        <v>96</v>
      </c>
      <c r="C76" s="29" t="s">
        <v>67</v>
      </c>
      <c r="D76" s="30">
        <f>SUMIF($E$39:$E$58,C76,$D$39:$D$58)+SUMIF($H$39:$H$58,C76,$G$39:$G$58)</f>
        <v>0</v>
      </c>
      <c r="E76" s="55" t="s">
        <v>84</v>
      </c>
      <c r="F76" s="56"/>
      <c r="G76" s="56"/>
      <c r="H76" s="57"/>
    </row>
    <row r="77" spans="1:8" x14ac:dyDescent="0.3">
      <c r="A77" s="41"/>
      <c r="B77" s="28" t="s">
        <v>96</v>
      </c>
      <c r="C77" s="29" t="s">
        <v>61</v>
      </c>
      <c r="D77" s="30">
        <f>SUMIF($E$39:$E$58,C77,$D$39:$D$58)+SUMIF($H$39:$H$58,C77,$G$39:$G$58)</f>
        <v>0</v>
      </c>
      <c r="E77" s="55" t="s">
        <v>85</v>
      </c>
      <c r="F77" s="56"/>
      <c r="G77" s="56"/>
      <c r="H77" s="57"/>
    </row>
    <row r="78" spans="1:8" x14ac:dyDescent="0.3">
      <c r="A78" s="41"/>
      <c r="B78" s="28" t="s">
        <v>96</v>
      </c>
      <c r="C78" s="29" t="s">
        <v>66</v>
      </c>
      <c r="D78" s="30">
        <f>SUMIF($E$39:$E$58,C78,$D$39:$D$58)+SUMIF($H$39:$H$58,C78,$G$39:$G$58)</f>
        <v>0</v>
      </c>
      <c r="E78" s="55" t="s">
        <v>86</v>
      </c>
      <c r="F78" s="56"/>
      <c r="G78" s="56"/>
      <c r="H78" s="57"/>
    </row>
    <row r="79" spans="1:8" ht="15" thickBot="1" x14ac:dyDescent="0.35">
      <c r="A79" s="41"/>
      <c r="B79" s="31" t="s">
        <v>96</v>
      </c>
      <c r="C79" s="32" t="s">
        <v>63</v>
      </c>
      <c r="D79" s="33">
        <f>SUMIF($E$39:$E$58,C79,$D$39:$D$58)+SUMIF($H$39:$H$58,C79,$G$39:$G$58)</f>
        <v>0</v>
      </c>
      <c r="E79" s="52" t="s">
        <v>87</v>
      </c>
      <c r="F79" s="53"/>
      <c r="G79" s="53"/>
      <c r="H79" s="54"/>
    </row>
    <row r="80" spans="1:8" ht="19.8" x14ac:dyDescent="0.4">
      <c r="B80" s="42" t="s">
        <v>97</v>
      </c>
      <c r="C80" s="43" t="s">
        <v>64</v>
      </c>
      <c r="D80" s="44">
        <f>D72+D73-SUM(D74:D79)</f>
        <v>0</v>
      </c>
      <c r="E80" s="45" t="s">
        <v>80</v>
      </c>
      <c r="F80" s="45"/>
      <c r="G80" s="45"/>
      <c r="H80" s="45"/>
    </row>
    <row r="81" spans="2:3" ht="7.5" customHeight="1" x14ac:dyDescent="0.3"/>
    <row r="82" spans="2:3" x14ac:dyDescent="0.3">
      <c r="B82" s="13"/>
      <c r="C82" s="13"/>
    </row>
    <row r="83" spans="2:3" x14ac:dyDescent="0.3">
      <c r="B83" s="13"/>
      <c r="C83" s="13"/>
    </row>
    <row r="84" spans="2:3" x14ac:dyDescent="0.3">
      <c r="B84" s="13"/>
      <c r="C84" s="13"/>
    </row>
    <row r="85" spans="2:3" x14ac:dyDescent="0.3">
      <c r="B85" s="13"/>
      <c r="C85" s="13"/>
    </row>
  </sheetData>
  <sheetProtection sheet="1" selectLockedCells="1"/>
  <mergeCells count="63">
    <mergeCell ref="E74:H74"/>
    <mergeCell ref="B2:H2"/>
    <mergeCell ref="B5:H6"/>
    <mergeCell ref="B14:H14"/>
    <mergeCell ref="B30:H30"/>
    <mergeCell ref="B22:C22"/>
    <mergeCell ref="B23:C23"/>
    <mergeCell ref="B25:C25"/>
    <mergeCell ref="B24:C24"/>
    <mergeCell ref="B26:C26"/>
    <mergeCell ref="B27:C27"/>
    <mergeCell ref="B28:C28"/>
    <mergeCell ref="B15:C15"/>
    <mergeCell ref="B16:C16"/>
    <mergeCell ref="B17:C17"/>
    <mergeCell ref="B18:C18"/>
    <mergeCell ref="E64:H64"/>
    <mergeCell ref="B3:H3"/>
    <mergeCell ref="B8:H9"/>
    <mergeCell ref="B21:H21"/>
    <mergeCell ref="B60:H60"/>
    <mergeCell ref="E62:H62"/>
    <mergeCell ref="E63:H63"/>
    <mergeCell ref="B37:H37"/>
    <mergeCell ref="B58:C58"/>
    <mergeCell ref="B39:C39"/>
    <mergeCell ref="B40:C40"/>
    <mergeCell ref="B41:C41"/>
    <mergeCell ref="B42:C42"/>
    <mergeCell ref="B43:C43"/>
    <mergeCell ref="B44:C44"/>
    <mergeCell ref="B45:C45"/>
    <mergeCell ref="E65:H65"/>
    <mergeCell ref="E66:H66"/>
    <mergeCell ref="E67:H67"/>
    <mergeCell ref="E69:H69"/>
    <mergeCell ref="B71:H71"/>
    <mergeCell ref="B46:C46"/>
    <mergeCell ref="B47:C47"/>
    <mergeCell ref="B48:C48"/>
    <mergeCell ref="B49:C49"/>
    <mergeCell ref="B55:C55"/>
    <mergeCell ref="B52:C52"/>
    <mergeCell ref="B53:C53"/>
    <mergeCell ref="B54:C54"/>
    <mergeCell ref="B50:C50"/>
    <mergeCell ref="B51:C51"/>
    <mergeCell ref="B1:H1"/>
    <mergeCell ref="E79:H79"/>
    <mergeCell ref="E78:H78"/>
    <mergeCell ref="B19:C19"/>
    <mergeCell ref="E77:H77"/>
    <mergeCell ref="E73:H73"/>
    <mergeCell ref="E75:H75"/>
    <mergeCell ref="E76:H76"/>
    <mergeCell ref="B35:C35"/>
    <mergeCell ref="B34:C34"/>
    <mergeCell ref="B33:C33"/>
    <mergeCell ref="B32:C32"/>
    <mergeCell ref="B31:C31"/>
    <mergeCell ref="B56:C56"/>
    <mergeCell ref="B57:C57"/>
    <mergeCell ref="B38:C38"/>
  </mergeCells>
  <printOptions gridLines="1"/>
  <pageMargins left="0.25" right="0.25" top="0.75" bottom="0.75" header="0.3" footer="0.3"/>
  <pageSetup scale="58" fitToHeight="0" orientation="portrait" verticalDpi="0" r:id="rId1"/>
  <headerFooter>
    <oddFooter>&amp;RCreated and maintained by Division of Finance 12/01/2023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bb7889c-ebb2-4481-89bf-63832ee4b4f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87E3A9342A284FA6251CA2796EE336" ma:contentTypeVersion="7" ma:contentTypeDescription="Create a new document." ma:contentTypeScope="" ma:versionID="40b6ea7df0e26de064bf9c3deb7a2551">
  <xsd:schema xmlns:xsd="http://www.w3.org/2001/XMLSchema" xmlns:xs="http://www.w3.org/2001/XMLSchema" xmlns:p="http://schemas.microsoft.com/office/2006/metadata/properties" xmlns:ns3="3bb7889c-ebb2-4481-89bf-63832ee4b4fb" xmlns:ns4="bf05aee7-81f8-40b8-8f8d-cd601fe090fd" targetNamespace="http://schemas.microsoft.com/office/2006/metadata/properties" ma:root="true" ma:fieldsID="47e3a7f879c6856c3df012ad8e2c671e" ns3:_="" ns4:_="">
    <xsd:import namespace="3bb7889c-ebb2-4481-89bf-63832ee4b4fb"/>
    <xsd:import namespace="bf05aee7-81f8-40b8-8f8d-cd601fe090f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b7889c-ebb2-4481-89bf-63832ee4b4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3" nillable="true" ma:displayName="_activity" ma:hidden="true" ma:internalName="_activity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05aee7-81f8-40b8-8f8d-cd601fe090f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1EECF5-435B-4260-9534-55A4F50D26BE}">
  <ds:schemaRefs>
    <ds:schemaRef ds:uri="http://schemas.microsoft.com/office/infopath/2007/PartnerControls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bf05aee7-81f8-40b8-8f8d-cd601fe090fd"/>
    <ds:schemaRef ds:uri="http://schemas.microsoft.com/office/2006/documentManagement/types"/>
    <ds:schemaRef ds:uri="3bb7889c-ebb2-4481-89bf-63832ee4b4f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CA0C5C8-C655-441E-B4CE-DACC2C1FAA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b7889c-ebb2-4481-89bf-63832ee4b4fb"/>
    <ds:schemaRef ds:uri="bf05aee7-81f8-40b8-8f8d-cd601fe090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831239-CDDE-4E47-A2C7-8B83B1C421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Comparison</vt:lpstr>
      <vt:lpstr>Comparison!Print_Area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W-2 to Paystub Comparison Estimator</dc:title>
  <dc:creator>Foster, John L S (DOA)</dc:creator>
  <cp:lastModifiedBy>Thomas, Amanda S W (DOA)</cp:lastModifiedBy>
  <cp:lastPrinted>2023-12-21T00:06:57Z</cp:lastPrinted>
  <dcterms:created xsi:type="dcterms:W3CDTF">2023-01-31T20:18:06Z</dcterms:created>
  <dcterms:modified xsi:type="dcterms:W3CDTF">2024-01-24T02:36:12Z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0x0101008887E3A9342A284FA6251CA2796EE336</vt:lpwstr>
  </property>
</Properties>
</file>